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45.32.10.111\fodes\2025\INFORMACION MENSUAL MES DE JUNIO 2025\"/>
    </mc:Choice>
  </mc:AlternateContent>
  <xr:revisionPtr revIDLastSave="0" documentId="13_ncr:1_{30A50567-4BC0-4ED0-8C0A-7044EB6DF445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RESUMEN NUMERAL 7" sheetId="20" r:id="rId1"/>
    <sheet name="NUMERAL 7" sheetId="25" r:id="rId2"/>
  </sheets>
  <definedNames>
    <definedName name="_xlnm._FilterDatabase" localSheetId="1" hidden="1">'NUMERAL 7'!$A$7:$R$161</definedName>
    <definedName name="_Hlk25070023" localSheetId="1">'NUMERAL 7'!#REF!</definedName>
    <definedName name="_xlnm.Print_Area" localSheetId="1">'NUMERAL 7'!$B$1:$R$161</definedName>
    <definedName name="_xlnm.Print_Titles" localSheetId="1">'NUMERAL 7'!$2:$7</definedName>
    <definedName name="Z_6AD032DF_9700_4DE6_A160_38A5579B4551_.wvu.FilterData" localSheetId="1" hidden="1">'NUMERAL 7'!$C$7:$Q$7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5" l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O8" i="25"/>
  <c r="R8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R26" i="25"/>
  <c r="O27" i="25"/>
  <c r="R27" i="25"/>
  <c r="O28" i="25"/>
  <c r="R28" i="25"/>
  <c r="O29" i="25"/>
  <c r="R29" i="25"/>
  <c r="O30" i="25"/>
  <c r="R30" i="25"/>
  <c r="O31" i="25"/>
  <c r="R31" i="25"/>
  <c r="O32" i="25"/>
  <c r="R32" i="25"/>
  <c r="O33" i="25"/>
  <c r="R33" i="25"/>
  <c r="O34" i="25"/>
  <c r="R34" i="25"/>
  <c r="O35" i="25"/>
  <c r="R35" i="25"/>
  <c r="O36" i="25"/>
  <c r="R36" i="25"/>
  <c r="O37" i="25"/>
  <c r="R37" i="25"/>
  <c r="O38" i="25"/>
  <c r="R38" i="25"/>
  <c r="O39" i="25"/>
  <c r="R39" i="25"/>
  <c r="O40" i="25"/>
  <c r="R40" i="25"/>
  <c r="O41" i="25"/>
  <c r="R41" i="25"/>
  <c r="O42" i="25"/>
  <c r="R42" i="25"/>
  <c r="O43" i="25"/>
  <c r="R43" i="25"/>
  <c r="O44" i="25"/>
  <c r="R44" i="25"/>
  <c r="O45" i="25"/>
  <c r="O46" i="25"/>
  <c r="O47" i="25"/>
  <c r="O48" i="25"/>
  <c r="R48" i="25"/>
  <c r="O49" i="25"/>
  <c r="R49" i="25"/>
  <c r="O50" i="25"/>
  <c r="R50" i="25"/>
  <c r="O51" i="25"/>
  <c r="R51" i="25"/>
  <c r="O52" i="25"/>
  <c r="R52" i="25"/>
  <c r="O53" i="25"/>
  <c r="R53" i="25"/>
  <c r="O54" i="25"/>
  <c r="R54" i="25"/>
  <c r="O55" i="25"/>
  <c r="R55" i="25"/>
  <c r="O56" i="25"/>
  <c r="R56" i="25"/>
  <c r="O57" i="25"/>
  <c r="R57" i="25"/>
  <c r="O58" i="25"/>
  <c r="R58" i="25"/>
  <c r="O59" i="25"/>
  <c r="R59" i="25"/>
  <c r="O60" i="25"/>
  <c r="O61" i="25"/>
  <c r="R61" i="25"/>
  <c r="O62" i="25"/>
  <c r="R62" i="25"/>
  <c r="O63" i="25"/>
  <c r="R63" i="25"/>
  <c r="O64" i="25"/>
  <c r="R64" i="25"/>
  <c r="O65" i="25"/>
  <c r="R65" i="25"/>
  <c r="O66" i="25"/>
  <c r="R66" i="25"/>
  <c r="O67" i="25"/>
  <c r="R67" i="25"/>
  <c r="O68" i="25"/>
  <c r="R68" i="25"/>
  <c r="O69" i="25"/>
  <c r="R69" i="25"/>
  <c r="O70" i="25"/>
  <c r="R70" i="25"/>
  <c r="O71" i="25"/>
  <c r="R71" i="25"/>
  <c r="O72" i="25"/>
  <c r="R72" i="25"/>
  <c r="O73" i="25"/>
  <c r="R73" i="25"/>
  <c r="O74" i="25"/>
  <c r="R74" i="25"/>
  <c r="O75" i="25"/>
  <c r="R75" i="25"/>
  <c r="O76" i="25"/>
  <c r="R76" i="25"/>
  <c r="O77" i="25"/>
  <c r="R77" i="25"/>
  <c r="O78" i="25"/>
  <c r="R78" i="25"/>
  <c r="O79" i="25"/>
  <c r="R79" i="25"/>
  <c r="O80" i="25"/>
  <c r="R80" i="25"/>
  <c r="O81" i="25"/>
  <c r="R81" i="25"/>
  <c r="O82" i="25"/>
  <c r="O83" i="25"/>
  <c r="O84" i="25"/>
  <c r="O85" i="25"/>
  <c r="R85" i="25"/>
  <c r="O86" i="25"/>
  <c r="R86" i="25"/>
  <c r="O87" i="25"/>
  <c r="R87" i="25"/>
  <c r="O88" i="25"/>
  <c r="R88" i="25"/>
  <c r="O89" i="25"/>
  <c r="R89" i="25"/>
  <c r="O90" i="25"/>
  <c r="R90" i="25"/>
  <c r="O91" i="25"/>
  <c r="R91" i="25"/>
  <c r="O92" i="25"/>
  <c r="R92" i="25"/>
  <c r="O93" i="25"/>
  <c r="R93" i="25"/>
  <c r="O94" i="25"/>
  <c r="O95" i="25"/>
  <c r="R95" i="25"/>
  <c r="O96" i="25"/>
  <c r="O97" i="25"/>
  <c r="R97" i="25"/>
  <c r="O98" i="25"/>
  <c r="R98" i="25"/>
  <c r="O99" i="25"/>
  <c r="R99" i="25"/>
  <c r="O100" i="25"/>
  <c r="R100" i="25"/>
  <c r="O101" i="25"/>
  <c r="R101" i="25"/>
  <c r="O102" i="25"/>
  <c r="R102" i="25"/>
  <c r="O103" i="25"/>
  <c r="R103" i="25"/>
  <c r="O104" i="25"/>
  <c r="R104" i="25"/>
  <c r="O105" i="25"/>
  <c r="R105" i="25"/>
  <c r="O106" i="25"/>
  <c r="R106" i="25"/>
  <c r="O107" i="25"/>
  <c r="R107" i="25"/>
  <c r="O108" i="25"/>
  <c r="R108" i="25"/>
  <c r="O109" i="25"/>
  <c r="R109" i="25"/>
  <c r="O110" i="25"/>
  <c r="R110" i="25"/>
  <c r="O111" i="25"/>
  <c r="R111" i="25"/>
  <c r="O112" i="25"/>
  <c r="R112" i="25"/>
  <c r="O113" i="25"/>
  <c r="R113" i="25"/>
  <c r="O114" i="25"/>
  <c r="R114" i="25"/>
  <c r="O115" i="25"/>
  <c r="R115" i="25"/>
  <c r="O116" i="25"/>
  <c r="R116" i="25"/>
  <c r="O117" i="25"/>
  <c r="R117" i="25"/>
  <c r="O118" i="25"/>
  <c r="R118" i="25"/>
  <c r="O119" i="25"/>
  <c r="R119" i="25"/>
  <c r="O120" i="25"/>
  <c r="R120" i="25"/>
  <c r="O121" i="25"/>
  <c r="R121" i="25"/>
  <c r="O122" i="25"/>
  <c r="R122" i="25"/>
  <c r="O123" i="25"/>
  <c r="R123" i="25"/>
  <c r="O124" i="25"/>
  <c r="O125" i="25"/>
  <c r="O126" i="25"/>
  <c r="O127" i="25"/>
  <c r="R127" i="25"/>
  <c r="O128" i="25"/>
  <c r="R128" i="25"/>
  <c r="O129" i="25"/>
  <c r="R129" i="25"/>
  <c r="O130" i="25"/>
  <c r="R130" i="25"/>
  <c r="O131" i="25"/>
  <c r="R131" i="25"/>
  <c r="O132" i="25"/>
  <c r="R132" i="25"/>
  <c r="O133" i="25"/>
  <c r="R133" i="25"/>
  <c r="O134" i="25"/>
  <c r="R134" i="25"/>
  <c r="O135" i="25"/>
  <c r="O136" i="25"/>
  <c r="O137" i="25"/>
  <c r="O138" i="25"/>
  <c r="O139" i="25"/>
  <c r="O140" i="25"/>
  <c r="O141" i="25"/>
  <c r="R141" i="25"/>
  <c r="O142" i="25"/>
  <c r="O143" i="25"/>
  <c r="O144" i="25"/>
  <c r="O145" i="25"/>
  <c r="R145" i="25"/>
  <c r="O146" i="25"/>
  <c r="R146" i="25"/>
  <c r="O147" i="25"/>
  <c r="R147" i="25"/>
  <c r="O148" i="25"/>
  <c r="R148" i="25"/>
  <c r="O149" i="25"/>
  <c r="R149" i="25"/>
  <c r="O150" i="25"/>
  <c r="O151" i="25"/>
  <c r="O152" i="25"/>
  <c r="R152" i="25"/>
  <c r="O153" i="25"/>
  <c r="R153" i="25"/>
  <c r="O154" i="25"/>
  <c r="R154" i="25"/>
  <c r="O155" i="25"/>
  <c r="R155" i="25"/>
  <c r="O156" i="25"/>
  <c r="O157" i="25"/>
  <c r="O158" i="25"/>
  <c r="R158" i="25"/>
  <c r="O159" i="25"/>
  <c r="R159" i="25"/>
  <c r="O160" i="25"/>
  <c r="O161" i="25"/>
</calcChain>
</file>

<file path=xl/sharedStrings.xml><?xml version="1.0" encoding="utf-8"?>
<sst xmlns="http://schemas.openxmlformats.org/spreadsheetml/2006/main" count="1598" uniqueCount="440">
  <si>
    <t>PROCODE</t>
  </si>
  <si>
    <t>PROVIDI</t>
  </si>
  <si>
    <t>Alta Verapaz</t>
  </si>
  <si>
    <t>Alcalde Municipal</t>
  </si>
  <si>
    <t>Huehuetenango</t>
  </si>
  <si>
    <t>PROACO</t>
  </si>
  <si>
    <t>Jutiapa</t>
  </si>
  <si>
    <t>Sololá</t>
  </si>
  <si>
    <t>PROGRAMA</t>
  </si>
  <si>
    <t>CARGO</t>
  </si>
  <si>
    <t>COMUNIDAD BENEFICIADA</t>
  </si>
  <si>
    <t>MUNICIPIO</t>
  </si>
  <si>
    <t>DEPARTAMENTO</t>
  </si>
  <si>
    <t>Total general</t>
  </si>
  <si>
    <t>Izabal</t>
  </si>
  <si>
    <t>Alcalde Comunitario</t>
  </si>
  <si>
    <t>Jalapa</t>
  </si>
  <si>
    <t>Cobán</t>
  </si>
  <si>
    <t>Santa Rosa</t>
  </si>
  <si>
    <t>Quiché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</si>
  <si>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</si>
  <si>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</si>
  <si>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</si>
  <si>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</si>
  <si>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</si>
  <si>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</si>
  <si>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MATERIAL DOTADO</t>
  </si>
  <si>
    <t>NO.  DE ACTA</t>
  </si>
  <si>
    <t>DPI BENEFI.</t>
  </si>
  <si>
    <t>NOMBRE SOLICITANTE</t>
  </si>
  <si>
    <t>FECHA DE ENTREGA</t>
  </si>
  <si>
    <t>No.</t>
  </si>
  <si>
    <t>Taxisco</t>
  </si>
  <si>
    <t>BENEFICIARIOS
DIRECTOS</t>
  </si>
  <si>
    <t>AÑO</t>
  </si>
  <si>
    <t>Baja Verapaz</t>
  </si>
  <si>
    <t>Livingston</t>
  </si>
  <si>
    <t>Fray Bartolomé de las Casas</t>
  </si>
  <si>
    <t>Coordinador del Consejo Comunitario de Desarrollo -COCODE-</t>
  </si>
  <si>
    <t>Santiago Chimaltenango</t>
  </si>
  <si>
    <t>Concreto Premezclado Cupón</t>
  </si>
  <si>
    <t>Los Amates</t>
  </si>
  <si>
    <t>Santa Catalina la Tinta</t>
  </si>
  <si>
    <t>Olopa</t>
  </si>
  <si>
    <t>Aldea Agua Zarca</t>
  </si>
  <si>
    <t>Arroz De 10 Kilos</t>
  </si>
  <si>
    <t>017-0-2024</t>
  </si>
  <si>
    <t>Tubo Diametro 8 Plgs X 6 Mts</t>
  </si>
  <si>
    <t>Tubo Diámetro 2 Plg X 6 Metros</t>
  </si>
  <si>
    <t>018-0-2024</t>
  </si>
  <si>
    <t>Tubo Diámetro 3 Plg X 6 Metros</t>
  </si>
  <si>
    <t>San Pedro Carchá</t>
  </si>
  <si>
    <t>Aldea La Democracia</t>
  </si>
  <si>
    <t>Purulhá</t>
  </si>
  <si>
    <t xml:space="preserve">Alcalde Municipal </t>
  </si>
  <si>
    <t>Chiquimulilla</t>
  </si>
  <si>
    <t>China Taiwan</t>
  </si>
  <si>
    <t>012-0-2023</t>
  </si>
  <si>
    <t>024-0-2024</t>
  </si>
  <si>
    <t>Mesa Bipersonal Escolar</t>
  </si>
  <si>
    <t>020-0-2024</t>
  </si>
  <si>
    <t>Proyector 3,400 Lumen</t>
  </si>
  <si>
    <t>Computadora de Escritorio</t>
  </si>
  <si>
    <t>025-0-2024</t>
  </si>
  <si>
    <t>Bomba De Plastico De 16 Litros</t>
  </si>
  <si>
    <t>1788 12854 1405</t>
  </si>
  <si>
    <t>GREGORIO BENJAMIN SOTO BARRIOS</t>
  </si>
  <si>
    <t>Chajul</t>
  </si>
  <si>
    <t>Aguacatán</t>
  </si>
  <si>
    <t>San Pedro Pinula</t>
  </si>
  <si>
    <t>Quesada</t>
  </si>
  <si>
    <t>Caserío Vista Hermosa</t>
  </si>
  <si>
    <t>Colchonetas</t>
  </si>
  <si>
    <t>Estufa Ahorradora de Leña</t>
  </si>
  <si>
    <t>006-0-2024</t>
  </si>
  <si>
    <t>Cabecera Municipal</t>
  </si>
  <si>
    <t>001-0-2023</t>
  </si>
  <si>
    <t>Representante Municipal</t>
  </si>
  <si>
    <t>Kit de Panel Solar</t>
  </si>
  <si>
    <t>030-0-2024</t>
  </si>
  <si>
    <t>Tubo Diametro 4 Plgs X 6 Mts</t>
  </si>
  <si>
    <t>San Juan Cotzal</t>
  </si>
  <si>
    <t>JACINTO SAMBRANO MEDINA</t>
  </si>
  <si>
    <t>1887 78586 1411</t>
  </si>
  <si>
    <t>259-2025</t>
  </si>
  <si>
    <t>Jocotán</t>
  </si>
  <si>
    <t>PETRONILO PÉREZ LÓPEZ</t>
  </si>
  <si>
    <t>1586 59457 2004</t>
  </si>
  <si>
    <t>052-0-2024</t>
  </si>
  <si>
    <t>045-0-2024</t>
  </si>
  <si>
    <t>Cupones Canjeables Por Kit De Techo Minimo</t>
  </si>
  <si>
    <t>039-0-2024</t>
  </si>
  <si>
    <t>1974 83992 2003</t>
  </si>
  <si>
    <t>WILSON RUBÉN GUERRA PORTILLO</t>
  </si>
  <si>
    <t>Molino</t>
  </si>
  <si>
    <t>029-0-2024</t>
  </si>
  <si>
    <t>Estación Total Topográfica</t>
  </si>
  <si>
    <t>Tubo Diametro 1 1/2 Plgs X 6 Mts</t>
  </si>
  <si>
    <t>003-0-2024</t>
  </si>
  <si>
    <t>035-0-2024</t>
  </si>
  <si>
    <t>Kit Para Recolección De Agua De Lluvia</t>
  </si>
  <si>
    <t>216-2025</t>
  </si>
  <si>
    <t>215-2025</t>
  </si>
  <si>
    <t>214-2025</t>
  </si>
  <si>
    <t>213-2025</t>
  </si>
  <si>
    <t>212-2025</t>
  </si>
  <si>
    <t>211-2025</t>
  </si>
  <si>
    <t>210-2025</t>
  </si>
  <si>
    <t>Tubo Diametro 6 Plgs X 6 Mts</t>
  </si>
  <si>
    <t>San Juan Ermita</t>
  </si>
  <si>
    <t>209-2025</t>
  </si>
  <si>
    <t>205-2025</t>
  </si>
  <si>
    <t>203-2025</t>
  </si>
  <si>
    <t>198-2025</t>
  </si>
  <si>
    <t>196-2025</t>
  </si>
  <si>
    <t>195-2025</t>
  </si>
  <si>
    <t>194-2025</t>
  </si>
  <si>
    <t>193-2025</t>
  </si>
  <si>
    <t>189-2025</t>
  </si>
  <si>
    <t>188-2025</t>
  </si>
  <si>
    <t>187-2025</t>
  </si>
  <si>
    <t>186-2025</t>
  </si>
  <si>
    <t>185-2025</t>
  </si>
  <si>
    <t>184-2025</t>
  </si>
  <si>
    <t>Pueblo Nuevo Viñas</t>
  </si>
  <si>
    <t>Cahabón</t>
  </si>
  <si>
    <t>Tubo PVC Diametro 2 PLG X LRG 6 MT</t>
  </si>
  <si>
    <t>248-2025</t>
  </si>
  <si>
    <t>046-0-2024</t>
  </si>
  <si>
    <t>054-0-2024</t>
  </si>
  <si>
    <t>Hoz Dentada</t>
  </si>
  <si>
    <t>Chuzo Con Cabo</t>
  </si>
  <si>
    <t>183-2025</t>
  </si>
  <si>
    <t>2213 01836 1615</t>
  </si>
  <si>
    <t>WALTHER ESTUARDO AYALA JUÁREZ</t>
  </si>
  <si>
    <t>241-2025</t>
  </si>
  <si>
    <t>Alcalde indígena</t>
  </si>
  <si>
    <t>Ixcán</t>
  </si>
  <si>
    <t>Tubo PVC Blanco Diametro 3/4 PLG X LRG 6 MTS</t>
  </si>
  <si>
    <t>263-2025</t>
  </si>
  <si>
    <t>262-2025</t>
  </si>
  <si>
    <t>260-2025</t>
  </si>
  <si>
    <t>258-2025</t>
  </si>
  <si>
    <t>257-2025</t>
  </si>
  <si>
    <t>247-2025</t>
  </si>
  <si>
    <t>245-2025</t>
  </si>
  <si>
    <t>253-2025</t>
  </si>
  <si>
    <t>204-2025</t>
  </si>
  <si>
    <t>1997 05038 1327</t>
  </si>
  <si>
    <t>MIRZA JUDITH ARREAGA MEZA</t>
  </si>
  <si>
    <t>Pala Con Cabo</t>
  </si>
  <si>
    <t>Machete</t>
  </si>
  <si>
    <t>Azadon Con Cabo</t>
  </si>
  <si>
    <t>249-2025</t>
  </si>
  <si>
    <t>San Juan la Ermita</t>
  </si>
  <si>
    <t>243-2025</t>
  </si>
  <si>
    <t>242-2025</t>
  </si>
  <si>
    <t>240-2025</t>
  </si>
  <si>
    <t>042-0-2024</t>
  </si>
  <si>
    <t>Cupones De Filtros De Agua De 22 Litros</t>
  </si>
  <si>
    <t>Molino Standard</t>
  </si>
  <si>
    <t>266-2025</t>
  </si>
  <si>
    <t>264-2025</t>
  </si>
  <si>
    <t>281-2025</t>
  </si>
  <si>
    <t>280-2025</t>
  </si>
  <si>
    <t>CD-071-2024/EE</t>
  </si>
  <si>
    <t>Plancha Compactadora De Suelo</t>
  </si>
  <si>
    <t>289-2025</t>
  </si>
  <si>
    <t>1789 01520 0101</t>
  </si>
  <si>
    <t xml:space="preserve">Representante Municipal </t>
  </si>
  <si>
    <t>BORIS ESTUARDO ALVARADO SOSA</t>
  </si>
  <si>
    <t>023-0-2024</t>
  </si>
  <si>
    <t>Mezcladora Para Concreto</t>
  </si>
  <si>
    <t>288-2025</t>
  </si>
  <si>
    <t>1793 55554 1313</t>
  </si>
  <si>
    <t>MARTIN JUAN FRANCISCO</t>
  </si>
  <si>
    <t>Caserío Cantelaj Ixlahuitz, Aldea Yalaj</t>
  </si>
  <si>
    <t>San Miguel Acatán</t>
  </si>
  <si>
    <t>287-2025</t>
  </si>
  <si>
    <t>2379 38472 1330</t>
  </si>
  <si>
    <t>RIGOBERTO MARTÍN JIMÉNEZ</t>
  </si>
  <si>
    <t>Caserío Horizonte</t>
  </si>
  <si>
    <t>3822 50850 2004</t>
  </si>
  <si>
    <t>Síndico Segundo</t>
  </si>
  <si>
    <t>FRANCISCO SALOMÓN PÉREZ LORENZO</t>
  </si>
  <si>
    <t>286-2025</t>
  </si>
  <si>
    <t>1681 69096 1501</t>
  </si>
  <si>
    <t>ROCAEL ROLANDO RODRIGUEZ SEP</t>
  </si>
  <si>
    <t>Aldea San José El Espinero</t>
  </si>
  <si>
    <t>Salamá</t>
  </si>
  <si>
    <t>1951 67651 1501</t>
  </si>
  <si>
    <t>BAUDILIO MEJIA ENRIQUEZ</t>
  </si>
  <si>
    <t>Aldea Niño Perdido</t>
  </si>
  <si>
    <t>2367 42582 1508</t>
  </si>
  <si>
    <t>SEBASTIAN CHÓN</t>
  </si>
  <si>
    <t>Aldea Divina Providencia</t>
  </si>
  <si>
    <t>1965 90965 1501</t>
  </si>
  <si>
    <t>ROBERTO HERNÁNDEZ LÓPEZ</t>
  </si>
  <si>
    <t>Aldea Unión Barrios</t>
  </si>
  <si>
    <t>285-2025</t>
  </si>
  <si>
    <t>WILSON RUBEN GUERRA PORTILLO</t>
  </si>
  <si>
    <t>284-2025</t>
  </si>
  <si>
    <t>Carreta De Mano</t>
  </si>
  <si>
    <t>283-2025</t>
  </si>
  <si>
    <t>282-2025</t>
  </si>
  <si>
    <t>1971 77247 2102</t>
  </si>
  <si>
    <t>Vocal IV del Consejo Comunitario de Desarrollo -COCODE-</t>
  </si>
  <si>
    <t>CÉSAR SALGUERO NÁJERA</t>
  </si>
  <si>
    <t>2201 28278 2215</t>
  </si>
  <si>
    <t>GLENDA ELIZABETH CALDERÓN CORTEZ</t>
  </si>
  <si>
    <t>Caserío Prados</t>
  </si>
  <si>
    <t>Pasaco</t>
  </si>
  <si>
    <t>279-2025</t>
  </si>
  <si>
    <t>1991 95714 2202</t>
  </si>
  <si>
    <t>MARVIN ENRIQUE ZEPEDA GONZALEZ</t>
  </si>
  <si>
    <t>001-0-2025</t>
  </si>
  <si>
    <t xml:space="preserve">Tanque Flexible </t>
  </si>
  <si>
    <t>278-2025</t>
  </si>
  <si>
    <t>2538 20960 0101</t>
  </si>
  <si>
    <t>RICARDO ALBERTO SANDOVAL NORIEGA</t>
  </si>
  <si>
    <t>San Manuel Chaparrón</t>
  </si>
  <si>
    <t>277-2025</t>
  </si>
  <si>
    <t>2492 04584 2102</t>
  </si>
  <si>
    <t>JOSÉ ROBERTO RAMÍREZ GUERRA</t>
  </si>
  <si>
    <t>275-2025</t>
  </si>
  <si>
    <t>1902 93098 0613</t>
  </si>
  <si>
    <t>CRISTIAMS JOSUE BLANCO FAJARDO</t>
  </si>
  <si>
    <t>1575 85948 0711</t>
  </si>
  <si>
    <t>ANTONIO TAX LÓPEZ</t>
  </si>
  <si>
    <t>Santa Catarina Palopo</t>
  </si>
  <si>
    <t>1971 21349 0715</t>
  </si>
  <si>
    <t>GASPAR IXCAYÁ CULÚM</t>
  </si>
  <si>
    <t>San Pablo la Laguna</t>
  </si>
  <si>
    <t>1665 38418 0608</t>
  </si>
  <si>
    <t>JORGE LÉMUS MAYEN</t>
  </si>
  <si>
    <t>Caserío Vista Hermosa San Bernardo</t>
  </si>
  <si>
    <t>1785 78118 0609</t>
  </si>
  <si>
    <t>VIDAL MONTEPEQUE BARILLAS</t>
  </si>
  <si>
    <t>1912 56269 0610</t>
  </si>
  <si>
    <t>WILSÓN ANTONIO GONZÁLEZ CORADO</t>
  </si>
  <si>
    <t>Santa María Ixhuatán</t>
  </si>
  <si>
    <t>274-2025</t>
  </si>
  <si>
    <t>273-2025</t>
  </si>
  <si>
    <t>1617 24795 2209</t>
  </si>
  <si>
    <t>MELVIN SAMAYOA ARGUETA</t>
  </si>
  <si>
    <t>El Adelanto</t>
  </si>
  <si>
    <t>272-2025</t>
  </si>
  <si>
    <t>271-2025</t>
  </si>
  <si>
    <t>1740 29233 2213</t>
  </si>
  <si>
    <t>JOSÉ ANTONIO LÓPEZ CRUZ</t>
  </si>
  <si>
    <t>Caserío Los Cerrones</t>
  </si>
  <si>
    <t>Conguaco</t>
  </si>
  <si>
    <t>1710 72391 2201</t>
  </si>
  <si>
    <t>CÉSAR AUGUSTO CARDONA VALDEZ</t>
  </si>
  <si>
    <t>Caserío La Lagunita, Cantón Nueva Esperanza</t>
  </si>
  <si>
    <t>270-2025</t>
  </si>
  <si>
    <t>3382 63535 2006</t>
  </si>
  <si>
    <t>FREDY JOSÉ DÍAZ SAGASTUME</t>
  </si>
  <si>
    <t>269-2025</t>
  </si>
  <si>
    <t>268-2025</t>
  </si>
  <si>
    <t>267-2025</t>
  </si>
  <si>
    <t>2462 55978 1805</t>
  </si>
  <si>
    <t>AIDA ARCELY DUARTE VÁSQUES DE ORTEGA</t>
  </si>
  <si>
    <t>265-2025</t>
  </si>
  <si>
    <t>1762 85490 1805</t>
  </si>
  <si>
    <t>IRIS MARISOL DÍAZ GONZÁLEZ</t>
  </si>
  <si>
    <t>Aldea La Ceiba</t>
  </si>
  <si>
    <t>1668 56800 1805</t>
  </si>
  <si>
    <t>EDGAR GENIS Y GENIS</t>
  </si>
  <si>
    <t>Aldea La Libertad</t>
  </si>
  <si>
    <t>2517 78274 1805</t>
  </si>
  <si>
    <t>JAROL ESTUARDO DÍAZ ZACARIAS</t>
  </si>
  <si>
    <t>Aldea Canaán</t>
  </si>
  <si>
    <t>050-0-2024</t>
  </si>
  <si>
    <t>Organizador</t>
  </si>
  <si>
    <t>2512 70564 1614</t>
  </si>
  <si>
    <t>Director Ejecutivo IV</t>
  </si>
  <si>
    <t>ANIBAL ALFONZO JUÁREZ SIERRA</t>
  </si>
  <si>
    <t>Dirección Departamental de Educación</t>
  </si>
  <si>
    <t>051-0-2024</t>
  </si>
  <si>
    <t>Pupitre Con Silla Y Tablero</t>
  </si>
  <si>
    <t>CD-063-2023/JR</t>
  </si>
  <si>
    <t>Pizarra Para Equipamiento De Módulos Educativos</t>
  </si>
  <si>
    <t>053-0-2024</t>
  </si>
  <si>
    <t>Escritorio De Cátedra Con Silla</t>
  </si>
  <si>
    <t>027-0-2024</t>
  </si>
  <si>
    <t>Mesa Triangular Escolar</t>
  </si>
  <si>
    <t>1852 53946 1801</t>
  </si>
  <si>
    <t>Guía Principal</t>
  </si>
  <si>
    <t>RAFAÉL ORELLANA RAMÍREZ</t>
  </si>
  <si>
    <t>Comunidad indígena Macho Creek</t>
  </si>
  <si>
    <t>206-2025</t>
  </si>
  <si>
    <t>2268 39753 2006</t>
  </si>
  <si>
    <t>Presidente de la Asociación de Desarrollo Integral Campesina Nueva Alianza -ADICNA-</t>
  </si>
  <si>
    <t>MAURO LOPEZ LEIVA</t>
  </si>
  <si>
    <t>2569 22217 2217</t>
  </si>
  <si>
    <t>CARLOS RENE ARRIVILLAGA JIMENEZ</t>
  </si>
  <si>
    <t>1630 27781 2213</t>
  </si>
  <si>
    <t>JUAN JOSÉ GALICIA Y GALICIA</t>
  </si>
  <si>
    <t>201-2025</t>
  </si>
  <si>
    <t>2405 02752 1804</t>
  </si>
  <si>
    <t>AXEL ANTONIO MARTÍNEZ LÓPEZ</t>
  </si>
  <si>
    <t>Morales</t>
  </si>
  <si>
    <t>Bomba De Plastico De 16 Litro (S)</t>
  </si>
  <si>
    <t>251-2025</t>
  </si>
  <si>
    <t>200-2025</t>
  </si>
  <si>
    <t>2562 68495 1609</t>
  </si>
  <si>
    <t>JOSÉ ICAL BÁ</t>
  </si>
  <si>
    <t>Aldea Sepocil, Sehix, Cantzul</t>
  </si>
  <si>
    <t>Chisec</t>
  </si>
  <si>
    <t>199-2025</t>
  </si>
  <si>
    <t>2515 09338 1613</t>
  </si>
  <si>
    <t>BERNARDO CAAL GÓMEZ</t>
  </si>
  <si>
    <t>Aldea Semax, Sehix, Cantzul</t>
  </si>
  <si>
    <t>2505 64424 1607</t>
  </si>
  <si>
    <t>EMILIO COC CAAL</t>
  </si>
  <si>
    <t>Aldea Zapotillo</t>
  </si>
  <si>
    <t>197-2025</t>
  </si>
  <si>
    <t>1823 18540 1802</t>
  </si>
  <si>
    <t>JULIO XOL FIGUEROA</t>
  </si>
  <si>
    <t>Aldea Tameja</t>
  </si>
  <si>
    <t>3313 61604 1802</t>
  </si>
  <si>
    <t>GERSON DAVID ICÓ SIERRA</t>
  </si>
  <si>
    <t>Aldea Los Laureles</t>
  </si>
  <si>
    <t>1909 93731 1802</t>
  </si>
  <si>
    <t>ENRIQUE XOL RAX</t>
  </si>
  <si>
    <t>2597 25714 1802</t>
  </si>
  <si>
    <t>Presidente de la Asociación de Productores Agropecuarios -APROASGROP-</t>
  </si>
  <si>
    <t>GUILLERMO POP XAL</t>
  </si>
  <si>
    <t>Sector Guitarras</t>
  </si>
  <si>
    <t>244-2025</t>
  </si>
  <si>
    <t>192-2025</t>
  </si>
  <si>
    <t>191-2025</t>
  </si>
  <si>
    <t>1902 10301 1007</t>
  </si>
  <si>
    <t>MARCOS CHEN CHUB</t>
  </si>
  <si>
    <t>Caserío Nuevo Progreso Panchisivic</t>
  </si>
  <si>
    <t>190-2025</t>
  </si>
  <si>
    <t>1757 72479 1508</t>
  </si>
  <si>
    <t>SAMUEL CHIQUÍN ICHICH</t>
  </si>
  <si>
    <t>Caserío Centro Panchisivic</t>
  </si>
  <si>
    <t>1885 28415 1508</t>
  </si>
  <si>
    <t>SALVADOR ICHICH ICHICH</t>
  </si>
  <si>
    <t>1815 04758 1507</t>
  </si>
  <si>
    <t>MOISES ROMAN CANAHUI MORENTE</t>
  </si>
  <si>
    <t>San Jerónimo</t>
  </si>
  <si>
    <t>1759 94080 1501</t>
  </si>
  <si>
    <t>INES CRUZ RODRIGUEZ</t>
  </si>
  <si>
    <t>Aldea Chilascó</t>
  </si>
  <si>
    <t>239-2025</t>
  </si>
  <si>
    <t>2264 23190 1508</t>
  </si>
  <si>
    <t>FELIPE POP CUCUL</t>
  </si>
  <si>
    <t>1681 83412 1603</t>
  </si>
  <si>
    <t>JUAN MORAN CAL</t>
  </si>
  <si>
    <t>Caserío Pambon Grande</t>
  </si>
  <si>
    <t>San Cristóbal Verapaz</t>
  </si>
  <si>
    <t>2331 31639 1609</t>
  </si>
  <si>
    <t>EDWIN GONZALO POP RAX</t>
  </si>
  <si>
    <t>Caserío San Jacinto</t>
  </si>
  <si>
    <t>2513 50827 1608</t>
  </si>
  <si>
    <t>ANTONIO CAAL</t>
  </si>
  <si>
    <t>Barrio Poza Azul II</t>
  </si>
  <si>
    <t>Panzós</t>
  </si>
  <si>
    <t>2626 02865 1604</t>
  </si>
  <si>
    <t>EDIN ROLANDO GUERRERO MILIÁN</t>
  </si>
  <si>
    <t>Tactic</t>
  </si>
  <si>
    <t>1830 69323 1609</t>
  </si>
  <si>
    <t>ANTONIO CUCUL</t>
  </si>
  <si>
    <t>Caserío Las Papayas, Carolina</t>
  </si>
  <si>
    <t>238-2025</t>
  </si>
  <si>
    <t>Coordinador de Consejo Comunitario de Desarrollo -COCODE-</t>
  </si>
  <si>
    <t>237-2025</t>
  </si>
  <si>
    <t>2605 13512 1609</t>
  </si>
  <si>
    <t>ERWIN ALFONSO CATÚN MAQUÍN</t>
  </si>
  <si>
    <t>236-2025</t>
  </si>
  <si>
    <t>2590 54259 1609</t>
  </si>
  <si>
    <t>Vocal V del Consejo Comunitario de Desarrollo -COCODE-</t>
  </si>
  <si>
    <t>MATEO YAXCAL CAAL</t>
  </si>
  <si>
    <t>Caserio Tontzuul Chioya</t>
  </si>
  <si>
    <t>San Pedro Carcha</t>
  </si>
  <si>
    <t>4095 38574 0101</t>
  </si>
  <si>
    <t>FLORIBERTO TORRES PÉREZ</t>
  </si>
  <si>
    <t>Microrregión X Balbatzul Cubilgüitz</t>
  </si>
  <si>
    <t>3296 64824 1609</t>
  </si>
  <si>
    <t>Vocal III del Consejo Comunitario de Desarrollo -COCODE-</t>
  </si>
  <si>
    <t>RUDY ROLANDO RAMIRO POP AC</t>
  </si>
  <si>
    <t>Aldea Chi Onon</t>
  </si>
  <si>
    <t>1703 83873 1601</t>
  </si>
  <si>
    <t>EDGAR RODRIGO CUCUL COC</t>
  </si>
  <si>
    <t>Aldea Secocpur de la Microrregión XII Secocpur</t>
  </si>
  <si>
    <t>229-2025</t>
  </si>
  <si>
    <t>1844 54352 1601</t>
  </si>
  <si>
    <t>MACRIN CAAL SAGÜI</t>
  </si>
  <si>
    <t>Caserío de Sapox I, de la Microrregión X Balbatzul-Cubilgüitz</t>
  </si>
  <si>
    <t>231-2025</t>
  </si>
  <si>
    <t>2134 90439 1601</t>
  </si>
  <si>
    <t>DANIEL COY COL</t>
  </si>
  <si>
    <t>Caserío Sa´Pata´de la Microrregión X Balbatzul-Cubilgüitz</t>
  </si>
  <si>
    <t>1958 77470 1603</t>
  </si>
  <si>
    <t>LAZARO VALERIANO CAL CAL</t>
  </si>
  <si>
    <t>Caserío Chiguorrom</t>
  </si>
  <si>
    <t>235-2025</t>
  </si>
  <si>
    <t>234-2025</t>
  </si>
  <si>
    <t>233-2025</t>
  </si>
  <si>
    <t>2516 09338 1613</t>
  </si>
  <si>
    <t>232-2025</t>
  </si>
  <si>
    <t>1962 83698 1603</t>
  </si>
  <si>
    <t>ENRIQUE CAC CAC</t>
  </si>
  <si>
    <t>Caserío Nuevo Pancox</t>
  </si>
  <si>
    <t>1876 98015 1613</t>
  </si>
  <si>
    <t>AGUSTIN CAAL ICAL</t>
  </si>
  <si>
    <t>Aldea Secomuxan I, Sehix cantzul</t>
  </si>
  <si>
    <t>230-2025</t>
  </si>
  <si>
    <t>Aldea Secomuxan I, Sehix Cantzul</t>
  </si>
  <si>
    <t>2488 41033 1603</t>
  </si>
  <si>
    <t>CELSO GUÉ GUÁ</t>
  </si>
  <si>
    <t>057-0-2024</t>
  </si>
  <si>
    <t>228-2025</t>
  </si>
  <si>
    <t>227-2025</t>
  </si>
  <si>
    <t>226-2025</t>
  </si>
  <si>
    <t>2260 01768 1612</t>
  </si>
  <si>
    <t>ABRAHAM CHIQUÍN MORALES</t>
  </si>
  <si>
    <t>225-2025</t>
  </si>
  <si>
    <t>1862 44800 1608</t>
  </si>
  <si>
    <t>OSCAR NORBERTO GARCÍA CHAMAN</t>
  </si>
  <si>
    <t>224-2025</t>
  </si>
  <si>
    <t>223-2025</t>
  </si>
  <si>
    <t>222-2025</t>
  </si>
  <si>
    <t>2213 46198 1420</t>
  </si>
  <si>
    <t>SANTOS PAAU MAQUÍN</t>
  </si>
  <si>
    <t>Comunidad Indígena Q’eqchi’ Ascensión Copón, Micro-Región VI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</si>
  <si>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</si>
  <si>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</si>
  <si>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</si>
  <si>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</si>
  <si>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PROGRAMA/DEPARTAMENTO</t>
  </si>
  <si>
    <t>CANTIDAD DOTADA</t>
  </si>
  <si>
    <t>MONTO</t>
  </si>
  <si>
    <t>BENEFICIARIOS</t>
  </si>
  <si>
    <t>DOTACIONES DE PROGRAMAS INTERNOS JUNIO 2025</t>
  </si>
  <si>
    <t>DOTACIONES PROGRAMAS INTERNOS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</si>
</sst>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4" fontId="5" fillId="0" borderId="1" xfId="6" applyNumberFormat="1" applyFont="1" applyBorder="1" applyAlignment="1">
      <alignment horizontal="center" vertical="center" wrapText="1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164" fontId="9" fillId="0" borderId="0" xfId="1" applyNumberFormat="1" applyFont="1" applyAlignment="1">
      <alignment horizontal="center" vertical="center"/>
    </xf>
    <xf numFmtId="0" fontId="6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169" fontId="10" fillId="0" borderId="0" xfId="6" applyNumberFormat="1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2"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4100F52D-77F4-4721-9367-9145F180B6D1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A111AC75-5ED0-4421-9F67-647A4D903D99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CDA45DC0-AB63-4328-B641-682114CF3BDB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839.629268634257" createdVersion="8" refreshedVersion="8" minRefreshableVersion="3" recordCount="154" xr:uid="{7140FB24-B99E-49C9-A8B6-D058C1E9FE47}">
  <cacheSource type="worksheet">
    <worksheetSource ref="B7:R161" sheet="NUMERAL 7"/>
  </cacheSource>
  <cacheFields count="25">
    <cacheField name="No." numFmtId="0">
      <sharedItems containsSemiMixedTypes="0" containsString="0" containsNumber="1" containsInteger="1" minValue="1" maxValue="154"/>
    </cacheField>
    <cacheField name="FECHA DE ENTREGA" numFmtId="14">
      <sharedItems containsSemiMixedTypes="0" containsNonDate="0" containsDate="1" containsString="0" minDate="2025-06-02T00:00:00" maxDate="2025-06-26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11">
        <s v="Quiché"/>
        <s v="Alta Verapaz"/>
        <s v="Baja Verapaz"/>
        <s v="Chiquimula"/>
        <s v="Huehuetenango"/>
        <s v="Izabal"/>
        <s v="Jutiapa"/>
        <s v="Santa Rosa"/>
        <s v="Sololá"/>
        <s v="Jalapa"/>
        <s v="N/A" u="1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3" maxValue="2025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1392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3363360"/>
    </cacheField>
    <cacheField name="NO. PROYECTO" numFmtId="0">
      <sharedItems/>
    </cacheField>
    <cacheField name="NOG" numFmtId="0">
      <sharedItems containsString="0" containsBlank="1" containsNumber="1" containsInteger="1" minValue="18925952" maxValue="23508892"/>
    </cacheField>
    <cacheField name="PROGRAMA" numFmtId="0">
      <sharedItems count="3">
        <s v="PROCODE"/>
        <s v="PROACO"/>
        <s v="PROVIDI"/>
      </sharedItems>
    </cacheField>
    <cacheField name="BENEFICIARIOS_x000a_DIRECTOS" numFmtId="164">
      <sharedItems containsSemiMixedTypes="0" containsString="0" containsNumber="1" minValue="1" maxValue="6960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6960"/>
    </cacheField>
    <cacheField name="VENTANILLA ÚNICA" numFmtId="0">
      <sharedItems/>
    </cacheField>
    <cacheField name="APLICA 30%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n v="1"/>
    <d v="2025-06-02T00:00:00"/>
    <n v="2025"/>
    <x v="0"/>
    <s v="Ixcán"/>
    <s v="Comunidad Indígena Q’eqchi’ Ascensión Copón, Micro-Región VI"/>
    <s v="SANTOS PAAU MAQUÍN"/>
    <s v="Alcalde indígena"/>
    <s v="2213 46198 1420"/>
    <s v="222-2025"/>
    <s v="Molino"/>
    <n v="2023"/>
    <s v="Vulnerabilidad"/>
    <s v="Insumos del Hogar"/>
    <n v="89"/>
    <n v="570"/>
    <n v="50730"/>
    <s v="001-0-2023"/>
    <n v="18925952"/>
    <x v="0"/>
    <n v="712"/>
    <n v="0"/>
    <n v="712"/>
    <s v="241-2025"/>
    <m/>
  </r>
  <r>
    <n v="2"/>
    <d v="2025-06-02T00:00:00"/>
    <n v="2025"/>
    <x v="1"/>
    <s v="Fray Bartolomé de las Casas"/>
    <s v="Fray Bartolomé de las Casas"/>
    <s v="WALTHER ESTUARDO AYALA JUÁREZ"/>
    <s v="Alcalde Municipal"/>
    <s v="2213 01836 1615"/>
    <s v="223-2025"/>
    <s v="Tubo Diametro 8 Plgs X 6 Mts"/>
    <n v="2024"/>
    <s v="Agua Potable"/>
    <s v="Tubería"/>
    <n v="75"/>
    <n v="429.25"/>
    <n v="190157.75"/>
    <s v="017-0-2024"/>
    <m/>
    <x v="0"/>
    <n v="1100"/>
    <n v="0"/>
    <n v="1100"/>
    <s v="164-2025"/>
    <m/>
  </r>
  <r>
    <n v="3"/>
    <d v="2025-06-02T00:00:00"/>
    <n v="2025"/>
    <x v="1"/>
    <s v="Fray Bartolomé de las Casas"/>
    <s v="Fray Bartolomé de las Casas"/>
    <s v="WALTHER ESTUARDO AYALA JUÁREZ"/>
    <s v="Alcalde Municipal"/>
    <s v="2213 01836 1615"/>
    <s v="223-2025"/>
    <s v="Tubo Diametro 6 Plgs X 6 Mts"/>
    <n v="2024"/>
    <s v="Agua Potable"/>
    <s v="Tubería"/>
    <n v="84"/>
    <n v="299.56"/>
    <n v="114731.48"/>
    <s v="017-0-2024"/>
    <m/>
    <x v="0"/>
    <n v="38.299999999999997"/>
    <n v="0"/>
    <n v="38.299999999999997"/>
    <s v="164-2025"/>
    <m/>
  </r>
  <r>
    <n v="4"/>
    <d v="2025-06-02T00:00:00"/>
    <n v="2025"/>
    <x v="1"/>
    <s v="Fray Bartolomé de las Casas"/>
    <s v="Fray Bartolomé de las Casas"/>
    <s v="WALTHER ESTUARDO AYALA JUÁREZ"/>
    <s v="Alcalde Municipal"/>
    <s v="2213 01836 1615"/>
    <s v="223-2025"/>
    <s v="Tubo Diametro 4 Plgs X 6 Mts"/>
    <n v="2024"/>
    <s v="Agua Potable"/>
    <s v="Tubería"/>
    <n v="30"/>
    <n v="153.44999999999999"/>
    <n v="6905.2499999999991"/>
    <s v="017-0-2024"/>
    <m/>
    <x v="0"/>
    <n v="4.5"/>
    <n v="0"/>
    <n v="4.5"/>
    <s v="164-2025"/>
    <m/>
  </r>
  <r>
    <n v="5"/>
    <d v="2025-06-02T00:00:00"/>
    <n v="2025"/>
    <x v="1"/>
    <s v="Fray Bartolomé de las Casas"/>
    <s v="Fray Bartolomé de las Casas"/>
    <s v="WALTHER ESTUARDO AYALA JUÁREZ"/>
    <s v="Alcalde Municipal"/>
    <s v="2213 01836 1615"/>
    <s v="224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684-2025 T4"/>
    <m/>
  </r>
  <r>
    <n v="6"/>
    <d v="2025-06-02T00:00:00"/>
    <n v="2025"/>
    <x v="1"/>
    <s v="Fray Bartolomé de las Casas"/>
    <s v="Fray Bartolomé de las Casas"/>
    <s v="WALTHER ESTUARDO AYALA JUÁREZ"/>
    <s v="Alcalde Municipal"/>
    <s v="2213 01836 1615"/>
    <s v="224-2025"/>
    <s v="Proyector 3,400 Lumen"/>
    <n v="2024"/>
    <s v="Entidades"/>
    <s v="Taller de Computación"/>
    <n v="1"/>
    <n v="3579"/>
    <n v="3579"/>
    <s v="020-0-2024"/>
    <m/>
    <x v="0"/>
    <n v="1"/>
    <n v="60"/>
    <n v="61"/>
    <s v="684-2025 T4"/>
    <m/>
  </r>
  <r>
    <n v="7"/>
    <d v="2025-06-02T00:00:00"/>
    <n v="2025"/>
    <x v="1"/>
    <s v="Fray Bartolomé de las Casas"/>
    <s v="Fray Bartolomé de las Casas"/>
    <s v="WALTHER ESTUARDO AYALA JUÁREZ"/>
    <s v="Alcalde Municipal"/>
    <s v="2213 01836 1615"/>
    <s v="224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684-2025 T4"/>
    <m/>
  </r>
  <r>
    <n v="8"/>
    <d v="2025-06-02T00:00:00"/>
    <n v="2025"/>
    <x v="1"/>
    <s v="Santa Catalina la Tinta"/>
    <s v="Santa Catalina la Tinta"/>
    <s v="OSCAR NORBERTO GARCÍA CHAMAN"/>
    <s v="Alcalde Municipal"/>
    <s v="1862 44800 1608"/>
    <s v="225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688-2025 T4"/>
    <m/>
  </r>
  <r>
    <n v="9"/>
    <d v="2025-06-02T00:00:00"/>
    <n v="2025"/>
    <x v="1"/>
    <s v="Santa Catalina la Tinta"/>
    <s v="Santa Catalina la Tinta"/>
    <s v="OSCAR NORBERTO GARCÍA CHAMAN"/>
    <s v="Alcalde Municipal"/>
    <s v="1862 44800 1608"/>
    <s v="225-2025"/>
    <s v="Proyector 3,400 Lumen"/>
    <n v="2024"/>
    <s v="Entidades"/>
    <s v="Taller de Computación"/>
    <n v="1"/>
    <n v="3579"/>
    <n v="3579"/>
    <s v="020-0-2024"/>
    <m/>
    <x v="0"/>
    <n v="1"/>
    <n v="60"/>
    <n v="61"/>
    <s v="688-2025 T4"/>
    <m/>
  </r>
  <r>
    <n v="10"/>
    <d v="2025-06-02T00:00:00"/>
    <n v="2025"/>
    <x v="1"/>
    <s v="Santa Catalina la Tinta"/>
    <s v="Santa Catalina la Tinta"/>
    <s v="OSCAR NORBERTO GARCÍA CHAMAN"/>
    <s v="Alcalde Municipal"/>
    <s v="1862 44800 1608"/>
    <s v="225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688-2025 T4"/>
    <m/>
  </r>
  <r>
    <n v="11"/>
    <d v="2025-06-02T00:00:00"/>
    <n v="2025"/>
    <x v="1"/>
    <s v="Cahabón"/>
    <s v="Cahabón"/>
    <s v="ABRAHAM CHIQUÍN MORALES"/>
    <s v="Alcalde Municipal"/>
    <s v="2260 01768 1612"/>
    <s v="226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408-2024 T4 "/>
    <m/>
  </r>
  <r>
    <n v="12"/>
    <d v="2025-06-02T00:00:00"/>
    <n v="2025"/>
    <x v="1"/>
    <s v="Cahabón"/>
    <s v="Cahabón"/>
    <s v="ABRAHAM CHIQUÍN MORALES"/>
    <s v="Alcalde Municipal"/>
    <s v="2260 01768 1612"/>
    <s v="226-2025"/>
    <s v="Proyector 3,400 Lumen"/>
    <n v="2024"/>
    <s v="Entidades"/>
    <s v="Taller de Computación"/>
    <n v="1"/>
    <n v="3579"/>
    <n v="3579"/>
    <s v="020-0-2024"/>
    <m/>
    <x v="0"/>
    <n v="1"/>
    <n v="60"/>
    <n v="61"/>
    <s v="1408-2024 T4 "/>
    <m/>
  </r>
  <r>
    <n v="13"/>
    <d v="2025-06-02T00:00:00"/>
    <n v="2025"/>
    <x v="1"/>
    <s v="Cahabón"/>
    <s v="Cahabón"/>
    <s v="ABRAHAM CHIQUÍN MORALES"/>
    <s v="Alcalde Municipal"/>
    <s v="2260 01768 1612"/>
    <s v="226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408-2024 T4 "/>
    <m/>
  </r>
  <r>
    <n v="14"/>
    <d v="2025-06-02T00:00:00"/>
    <n v="2025"/>
    <x v="1"/>
    <s v="Tactic"/>
    <s v="Tactic"/>
    <s v="EDIN ROLANDO GUERRERO MILIÁN"/>
    <s v="Alcalde Municipal"/>
    <s v="2626 02865 1604"/>
    <s v="227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53-2024 T4"/>
    <m/>
  </r>
  <r>
    <n v="15"/>
    <d v="2025-06-02T00:00:00"/>
    <n v="2025"/>
    <x v="1"/>
    <s v="Tactic"/>
    <s v="Tactic"/>
    <s v="EDIN ROLANDO GUERRERO MILIÁN"/>
    <s v="Alcalde Municipal"/>
    <s v="2626 02865 1604"/>
    <s v="227-2025"/>
    <s v="Proyector 3,400 Lumen"/>
    <n v="2024"/>
    <s v="Entidades"/>
    <s v="Taller de Computación"/>
    <n v="1"/>
    <n v="3579"/>
    <n v="3579"/>
    <s v="020-0-2024"/>
    <m/>
    <x v="0"/>
    <n v="1"/>
    <n v="60"/>
    <n v="61"/>
    <s v="1353-2024 T4"/>
    <m/>
  </r>
  <r>
    <n v="16"/>
    <d v="2025-06-02T00:00:00"/>
    <n v="2025"/>
    <x v="1"/>
    <s v="Tactic"/>
    <s v="Tactic"/>
    <s v="EDIN ROLANDO GUERRERO MILIÁN"/>
    <s v="Alcalde Municipal"/>
    <s v="2626 02865 1604"/>
    <s v="227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53-2024 T4"/>
    <m/>
  </r>
  <r>
    <n v="17"/>
    <d v="2025-06-02T00:00:00"/>
    <n v="2025"/>
    <x v="1"/>
    <s v="San Cristóbal Verapaz"/>
    <s v="Caserío Chiguorrom"/>
    <s v="LAZARO VALERIANO CAL CAL"/>
    <s v="Alcalde Municipal"/>
    <s v="1958 77470 1603"/>
    <s v="228-2025"/>
    <s v="Tanque Flexible "/>
    <n v="2024"/>
    <s v="Agua Potable"/>
    <s v="Agua Potable"/>
    <n v="148"/>
    <n v="799"/>
    <n v="118252"/>
    <s v="057-0-2024"/>
    <m/>
    <x v="0"/>
    <n v="158"/>
    <n v="0"/>
    <n v="158"/>
    <s v="399-2024"/>
    <m/>
  </r>
  <r>
    <n v="18"/>
    <d v="2025-06-02T00:00:00"/>
    <n v="2025"/>
    <x v="1"/>
    <s v="San Cristóbal Verapaz"/>
    <s v="San Cristóbal Verapaz"/>
    <s v="CELSO GUÉ GUÁ"/>
    <s v="Alcalde Municipal"/>
    <s v="2488 41033 1603"/>
    <s v="229-2025"/>
    <s v="Tanque Flexible "/>
    <n v="2024"/>
    <s v="Agua Potable"/>
    <s v="Agua Potable"/>
    <n v="7"/>
    <n v="799"/>
    <n v="5593"/>
    <s v="057-0-2024"/>
    <m/>
    <x v="0"/>
    <n v="158"/>
    <n v="0"/>
    <n v="158"/>
    <s v="652-2024"/>
    <m/>
  </r>
  <r>
    <n v="19"/>
    <d v="2025-06-02T00:00:00"/>
    <n v="2025"/>
    <x v="1"/>
    <s v="San Cristóbal Verapaz"/>
    <s v="San Cristóbal Verapaz"/>
    <s v="CELSO GUÉ GUÁ"/>
    <s v="Alcalde Municipal"/>
    <s v="2488 41033 1603"/>
    <s v="229-2025"/>
    <s v="Tanque Flexible "/>
    <n v="2025"/>
    <s v="Agua Potable"/>
    <s v="Agua Potable"/>
    <n v="46"/>
    <n v="788.5"/>
    <n v="36271"/>
    <s v="001-0-2025"/>
    <m/>
    <x v="0"/>
    <n v="46"/>
    <n v="0"/>
    <n v="46"/>
    <s v="652-2024"/>
    <m/>
  </r>
  <r>
    <n v="20"/>
    <d v="2025-06-03T00:00:00"/>
    <n v="2025"/>
    <x v="1"/>
    <s v="Chisec"/>
    <s v="Aldea Secomuxan I, Sehix Cantzul"/>
    <s v="AGUSTIN CAAL ICAL"/>
    <s v="Coordinador del Consejo Comunitario de Desarrollo -COCODE-"/>
    <s v="1876 98015 1613"/>
    <s v="230-2025"/>
    <s v="Kit Para Recolección De Agua De Lluvia"/>
    <n v="2023"/>
    <s v="Agua Potable"/>
    <s v="Agua Potable"/>
    <n v="10"/>
    <n v="1125"/>
    <n v="11250"/>
    <s v="035-0-2024"/>
    <m/>
    <x v="0"/>
    <n v="50"/>
    <n v="0"/>
    <n v="50"/>
    <s v="1611-2025"/>
    <m/>
  </r>
  <r>
    <n v="21"/>
    <d v="2025-06-02T00:00:00"/>
    <n v="2025"/>
    <x v="1"/>
    <s v="Fray Bartolomé de las Casas"/>
    <s v="Fray Bartolomé de las Casas"/>
    <s v="WALTHER ESTUARDO AYALA JUÁREZ"/>
    <s v="Alcalde Municipal"/>
    <s v="2213 01836 1615"/>
    <s v="264-2025"/>
    <s v="Cupones De Filtros De Agua De 22 Litros"/>
    <n v="2024"/>
    <s v="Agua Potable"/>
    <s v="Cupón Ecofiltro"/>
    <n v="85"/>
    <n v="176.7"/>
    <n v="15019.499999999998"/>
    <s v="042-0-2024"/>
    <m/>
    <x v="1"/>
    <n v="85"/>
    <n v="0"/>
    <n v="85"/>
    <s v="834-2024_x000a_829-2024"/>
    <m/>
  </r>
  <r>
    <n v="22"/>
    <d v="2025-06-02T00:00:00"/>
    <n v="2025"/>
    <x v="1"/>
    <s v="Chisec"/>
    <s v="Aldea Secomuxan I, Sehix Cantzul"/>
    <s v="AGUSTIN CAAL ICAL"/>
    <s v="Coordinador del Consejo Comunitario de Desarrollo -COCODE-"/>
    <s v="1876 98015 1613"/>
    <s v="183-2025"/>
    <s v="Cupones Canjeables Por Kit De Techo Minimo"/>
    <n v="2024"/>
    <s v="Vivienda"/>
    <s v="Cupón Techo Mínimo"/>
    <n v="10"/>
    <n v="1632"/>
    <n v="16320"/>
    <s v="045-0-2024"/>
    <m/>
    <x v="2"/>
    <n v="10"/>
    <n v="0"/>
    <n v="10"/>
    <s v="1611-2025"/>
    <s v="SI"/>
  </r>
  <r>
    <n v="23"/>
    <d v="2025-06-03T00:00:00"/>
    <n v="2025"/>
    <x v="1"/>
    <s v="San Cristóbal Verapaz"/>
    <s v="Caserío Nuevo Pancox"/>
    <s v="ENRIQUE CAC CAC"/>
    <s v="Presidente del Consejo Comunitario de Desarrollo -COCODE-"/>
    <s v="1962 83698 1603"/>
    <s v="231-2025"/>
    <s v="Chuzo Con Cabo"/>
    <n v="2024"/>
    <s v="Agropecuario Y Artesanal"/>
    <s v="Herramienta de Labranza"/>
    <n v="98"/>
    <n v="135.19"/>
    <n v="13248.619999999999"/>
    <s v="054-0-2024"/>
    <m/>
    <x v="0"/>
    <n v="98"/>
    <n v="0"/>
    <n v="98"/>
    <s v="1310-2024"/>
    <m/>
  </r>
  <r>
    <n v="24"/>
    <d v="2025-06-03T00:00:00"/>
    <n v="2025"/>
    <x v="1"/>
    <s v="San Cristóbal Verapaz"/>
    <s v="Caserío Nuevo Pancox"/>
    <s v="ENRIQUE CAC CAC"/>
    <s v="Presidente del Consejo Comunitario de Desarrollo -COCODE-"/>
    <s v="1962 83698 1603"/>
    <s v="231-2025"/>
    <s v="Hoz Dentada"/>
    <n v="2024"/>
    <s v="Agropecuario Y Artesanal"/>
    <s v="Herramienta de Labranza"/>
    <n v="98"/>
    <n v="95.7"/>
    <n v="9378.6"/>
    <s v="054-0-2024"/>
    <m/>
    <x v="0"/>
    <n v="98"/>
    <n v="0"/>
    <n v="98"/>
    <s v="1310-2024"/>
    <m/>
  </r>
  <r>
    <n v="25"/>
    <d v="2025-06-03T00:00:00"/>
    <n v="2025"/>
    <x v="1"/>
    <s v="Chisec"/>
    <s v="Caserío Las Papayas, Carolina"/>
    <s v="ANTONIO CUCUL"/>
    <s v="Coordinador del Consejo Comunitario de Desarrollo -COCODE-"/>
    <s v="1830 69323 1609"/>
    <s v="232-2025"/>
    <s v="Kit Para Recolección De Agua De Lluvia"/>
    <n v="2023"/>
    <s v="Agua Potable"/>
    <s v="Agua Potable"/>
    <n v="10"/>
    <n v="1125"/>
    <n v="11250"/>
    <s v="035-0-2024"/>
    <m/>
    <x v="0"/>
    <n v="50"/>
    <n v="0"/>
    <n v="50"/>
    <s v="2639-2025"/>
    <m/>
  </r>
  <r>
    <n v="26"/>
    <d v="2025-06-03T00:00:00"/>
    <n v="2025"/>
    <x v="1"/>
    <s v="Chisec"/>
    <s v="Aldea Semax, Sehix, Cantzul"/>
    <s v="BERNARDO CAAL GÓMEZ"/>
    <s v="Coordinador del Consejo Comunitario de Desarrollo -COCODE-"/>
    <s v="2516 09338 1613"/>
    <s v="233-2025"/>
    <s v="Kit Para Recolección De Agua De Lluvia"/>
    <n v="2023"/>
    <s v="Agua Potable"/>
    <s v="Agua Potable"/>
    <n v="10"/>
    <n v="1125"/>
    <n v="11250"/>
    <s v="035-0-2024"/>
    <m/>
    <x v="0"/>
    <n v="50"/>
    <n v="0"/>
    <n v="50"/>
    <s v="2638-2025"/>
    <m/>
  </r>
  <r>
    <n v="27"/>
    <d v="2025-06-03T00:00:00"/>
    <n v="2025"/>
    <x v="1"/>
    <s v="Chisec"/>
    <s v="Aldea Sepocil, Sehix, Cantzul"/>
    <s v="JOSÉ ICAL BÁ"/>
    <s v="Coordinador del Consejo Comunitario de Desarrollo -COCODE-"/>
    <s v="2562 68495 1609"/>
    <s v="234-2025"/>
    <s v="Kit Para Recolección De Agua De Lluvia"/>
    <n v="2023"/>
    <s v="Agua Potable"/>
    <s v="Agua Potable"/>
    <n v="10"/>
    <n v="1125"/>
    <n v="11250"/>
    <s v="035-0-2024"/>
    <m/>
    <x v="0"/>
    <n v="50"/>
    <n v="0"/>
    <n v="50"/>
    <s v="2637-2025"/>
    <m/>
  </r>
  <r>
    <n v="28"/>
    <d v="2025-06-03T00:00:00"/>
    <n v="2025"/>
    <x v="1"/>
    <s v="Chisec"/>
    <s v="Caserío Las Papayas, Carolina"/>
    <s v="ANTONIO CUCUL"/>
    <s v="Coordinador del Consejo Comunitario de Desarrollo -COCODE-"/>
    <s v="1830 69323 1609"/>
    <s v="235-2025"/>
    <s v="Tanque Flexible "/>
    <n v="2025"/>
    <s v="Agua Potable"/>
    <s v="Agua Potable"/>
    <n v="56"/>
    <n v="788.5"/>
    <n v="44156"/>
    <s v="001-0-2025"/>
    <m/>
    <x v="0"/>
    <n v="56"/>
    <n v="0"/>
    <n v="56"/>
    <s v="2639-2025"/>
    <m/>
  </r>
  <r>
    <n v="29"/>
    <d v="2025-06-03T00:00:00"/>
    <n v="2025"/>
    <x v="1"/>
    <s v="San Pedro Carchá"/>
    <s v="Caserío San Jacinto"/>
    <s v="EDWIN GONZALO POP RAX"/>
    <s v="Presidente del Consejo Comunitario de Desarrollo -COCODE-"/>
    <s v="2331 31639 1609"/>
    <s v="265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745-2024"/>
    <m/>
  </r>
  <r>
    <n v="30"/>
    <d v="2025-06-03T00:00:00"/>
    <n v="2025"/>
    <x v="1"/>
    <s v="San Cristóbal Verapaz"/>
    <s v="Caserío Chiguorrom"/>
    <s v="LAZARO VALERIANO CAL CAL"/>
    <s v="Presidente del Consejo Comunitario de Desarrollo -COCODE-"/>
    <s v="1958 77470 1603"/>
    <s v="266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1314-2024"/>
    <m/>
  </r>
  <r>
    <n v="31"/>
    <d v="2025-06-03T00:00:00"/>
    <n v="2025"/>
    <x v="1"/>
    <s v="Cobán"/>
    <s v="Caserío Sa´Pata´de la Microrregión X Balbatzul-Cubilgüitz"/>
    <s v="DANIEL COY COL"/>
    <s v="Presidente del Consejo Comunitario de Desarrollo -COCODE-"/>
    <s v="2134 90439 1601"/>
    <s v="267-2025"/>
    <s v="Bomba De Plastico De 16 Litros"/>
    <n v="2024"/>
    <s v="Agropecuario Y Artesanal"/>
    <s v="Herramienta de Labranza"/>
    <n v="21"/>
    <n v="248"/>
    <n v="5208"/>
    <s v="025-0-2024"/>
    <m/>
    <x v="1"/>
    <n v="21"/>
    <n v="0"/>
    <n v="21"/>
    <s v="231-2025"/>
    <m/>
  </r>
  <r>
    <n v="32"/>
    <d v="2025-06-03T00:00:00"/>
    <n v="2025"/>
    <x v="1"/>
    <s v="Cobán"/>
    <s v="Caserío de Sapox I, de la Microrregión X Balbatzul-Cubilgüitz"/>
    <s v="MACRIN CAAL SAGÜI"/>
    <s v="Presidente del Consejo Comunitario de Desarrollo -COCODE-"/>
    <s v="1844 54352 1601"/>
    <s v="268-2025"/>
    <s v="Molino Standard"/>
    <n v="2024"/>
    <s v="Vulnerabilidad"/>
    <s v="Molino"/>
    <n v="30"/>
    <n v="210"/>
    <n v="6300"/>
    <s v="046-0-2024"/>
    <m/>
    <x v="1"/>
    <n v="240"/>
    <n v="0"/>
    <n v="240"/>
    <s v="229-2025"/>
    <m/>
  </r>
  <r>
    <n v="33"/>
    <d v="2025-06-03T00:00:00"/>
    <n v="2025"/>
    <x v="1"/>
    <s v="Cobán"/>
    <s v="Aldea Secocpur de la Microrregión XII Secocpur"/>
    <s v="EDGAR RODRIGO CUCUL COC"/>
    <s v="Presidente del Consejo Comunitario de Desarrollo -COCODE-"/>
    <s v="1703 83873 1601"/>
    <s v="269-2025"/>
    <s v="Molino Standard"/>
    <n v="2024"/>
    <s v="Vulnerabilidad"/>
    <s v="Molino"/>
    <n v="50"/>
    <n v="210"/>
    <n v="10500"/>
    <s v="046-0-2024"/>
    <m/>
    <x v="1"/>
    <n v="400"/>
    <n v="0"/>
    <n v="400"/>
    <s v="236-2025"/>
    <m/>
  </r>
  <r>
    <n v="34"/>
    <d v="2025-06-03T00:00:00"/>
    <n v="2025"/>
    <x v="1"/>
    <s v="San Pedro Carchá"/>
    <s v="Aldea Chi Onon"/>
    <s v="RUDY ROLANDO RAMIRO POP AC"/>
    <s v="Vocal III del Consejo Comunitario de Desarrollo -COCODE-"/>
    <s v="3296 64824 1609"/>
    <s v="270-2025"/>
    <s v="Bomba De Plastico De 16 Litros"/>
    <n v="2024"/>
    <s v="Agropecuario Y Artesanal"/>
    <s v="Herramienta de Labranza"/>
    <n v="39"/>
    <n v="248"/>
    <n v="9672"/>
    <s v="025-0-2024"/>
    <m/>
    <x v="1"/>
    <n v="39"/>
    <n v="0"/>
    <n v="39"/>
    <s v="255-2025"/>
    <m/>
  </r>
  <r>
    <n v="35"/>
    <d v="2025-06-03T00:00:00"/>
    <n v="2025"/>
    <x v="1"/>
    <s v="Cobán"/>
    <s v="Microrregión X Balbatzul Cubilgüitz"/>
    <s v="FLORIBERTO TORRES PÉREZ"/>
    <s v="Presidente del Consejo Comunitario de Desarrollo -COCODE-"/>
    <s v="4095 38574 0101"/>
    <s v="271-2025"/>
    <s v="Cupones De Filtros De Agua De 22 Litros"/>
    <n v="2024"/>
    <s v="Agua Potable"/>
    <s v="Cupón Ecofiltro"/>
    <n v="150"/>
    <n v="176.7"/>
    <n v="26505"/>
    <s v="042-0-2024"/>
    <m/>
    <x v="1"/>
    <n v="150"/>
    <n v="0"/>
    <n v="150"/>
    <s v="755-2024"/>
    <m/>
  </r>
  <r>
    <n v="36"/>
    <d v="2025-06-03T00:00:00"/>
    <n v="2025"/>
    <x v="1"/>
    <s v="Cobán"/>
    <s v="Cobán"/>
    <s v="FELIPE POP CUCUL"/>
    <s v="Alcalde Municipal"/>
    <s v="2264 23190 1508"/>
    <s v="272-2025"/>
    <s v="Cupones De Filtros De Agua De 22 Litros"/>
    <n v="2024"/>
    <s v="Agua Potable"/>
    <s v="Cupón Ecofiltro"/>
    <n v="129"/>
    <n v="176.7"/>
    <n v="22794.3"/>
    <s v="042-0-2024"/>
    <m/>
    <x v="1"/>
    <n v="129"/>
    <n v="0"/>
    <n v="129"/>
    <s v="591-2024_x000a_594-2024_x000a_596-2024"/>
    <m/>
  </r>
  <r>
    <n v="37"/>
    <d v="2025-06-04T00:00:00"/>
    <n v="2025"/>
    <x v="1"/>
    <s v="San Pedro Carcha"/>
    <s v="Caserio Tontzuul Chioya"/>
    <s v="MATEO YAXCAL CAAL"/>
    <s v="Vocal V del Consejo Comunitario de Desarrollo -COCODE-"/>
    <s v="2590 54259 1609"/>
    <s v="236-2025"/>
    <s v="Kit Para Recolección De Agua De Lluvia"/>
    <n v="2024"/>
    <s v="Agua Potable"/>
    <s v="Agua Potable"/>
    <n v="108"/>
    <n v="1125"/>
    <n v="121500"/>
    <s v="035-0-2024"/>
    <m/>
    <x v="0"/>
    <n v="540"/>
    <n v="0"/>
    <n v="540"/>
    <s v="256-2025"/>
    <m/>
  </r>
  <r>
    <n v="38"/>
    <d v="2025-06-02T00:00:00"/>
    <n v="2025"/>
    <x v="1"/>
    <s v="San Pedro Carchá"/>
    <s v="San Pedro Carchá"/>
    <s v="ERWIN ALFONSO CATÚN MAQUÍN"/>
    <s v="Alcalde Municipal "/>
    <s v="2605 13512 1609"/>
    <s v="237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2688-2025 T4"/>
    <m/>
  </r>
  <r>
    <n v="39"/>
    <d v="2025-06-02T00:00:00"/>
    <n v="2025"/>
    <x v="1"/>
    <s v="San Pedro Carchá"/>
    <s v="San Pedro Carchá"/>
    <s v="ERWIN ALFONSO CATÚN MAQUÍN"/>
    <s v="Alcalde Municipal "/>
    <s v="2605 13512 1609"/>
    <s v="237-2025"/>
    <s v="Proyector 3,400 Lumen"/>
    <n v="2024"/>
    <s v="Entidades"/>
    <s v="Taller de Computación"/>
    <n v="1"/>
    <n v="3579"/>
    <n v="3579"/>
    <s v="020-0-2024"/>
    <m/>
    <x v="0"/>
    <n v="1"/>
    <n v="60"/>
    <n v="61"/>
    <s v="2688-2025 T4"/>
    <m/>
  </r>
  <r>
    <n v="40"/>
    <d v="2025-06-02T00:00:00"/>
    <n v="2025"/>
    <x v="1"/>
    <s v="San Pedro Carchá"/>
    <s v="San Pedro Carchá"/>
    <s v="ERWIN ALFONSO CATÚN MAQUÍN"/>
    <s v="Alcalde Municipal "/>
    <s v="2605 13512 1609"/>
    <s v="237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2688-2025 T4"/>
    <m/>
  </r>
  <r>
    <n v="41"/>
    <d v="2025-06-04T00:00:00"/>
    <n v="2025"/>
    <x v="1"/>
    <s v="Panzós"/>
    <s v="Barrio Poza Azul II"/>
    <s v="ANTONIO CAAL"/>
    <s v="Coordinador de Consejo Comunitario de Desarrollo -COCODE-"/>
    <s v="2513 50827 1608"/>
    <s v="238-2025"/>
    <s v="Kit Para Recolección De Agua De Lluvia"/>
    <n v="2024"/>
    <s v="Agua Potable"/>
    <s v="Agua Potable"/>
    <n v="4"/>
    <n v="1125"/>
    <n v="4500"/>
    <s v="035-0-2024"/>
    <m/>
    <x v="0"/>
    <n v="20"/>
    <n v="0"/>
    <n v="20"/>
    <s v="2659-2025"/>
    <m/>
  </r>
  <r>
    <n v="42"/>
    <d v="2025-06-04T00:00:00"/>
    <n v="2025"/>
    <x v="1"/>
    <s v="Panzós"/>
    <s v="Barrio Poza Azul II"/>
    <s v="ANTONIO CAAL"/>
    <s v="Coordinador de Consejo Comunitario de Desarrollo -COCODE-"/>
    <s v="2513 50827 1608"/>
    <s v="238-2025"/>
    <s v="Tanque Flexible "/>
    <n v="2025"/>
    <s v="Agua Potable"/>
    <s v="Agua Potable"/>
    <n v="4"/>
    <n v="788.5"/>
    <n v="3154"/>
    <s v="001-0-2025"/>
    <m/>
    <x v="0"/>
    <n v="4"/>
    <n v="0"/>
    <n v="4"/>
    <s v="2732-2025"/>
    <m/>
  </r>
  <r>
    <n v="43"/>
    <d v="2025-06-03T00:00:00"/>
    <n v="2025"/>
    <x v="1"/>
    <s v="Chisec"/>
    <s v="Caserío Las Papayas, Carolina"/>
    <s v="ANTONIO CUCUL"/>
    <s v="Coordinador del Consejo Comunitario de Desarrollo -COCODE-"/>
    <s v="1830 69323 1609"/>
    <s v="184-2025"/>
    <s v="Cupones Canjeables Por Kit De Techo Minimo"/>
    <n v="2024"/>
    <s v="Vivienda"/>
    <s v="Cupón Techo Mínimo"/>
    <n v="10"/>
    <n v="1632"/>
    <n v="16320"/>
    <s v="045-0-2024"/>
    <m/>
    <x v="2"/>
    <n v="10"/>
    <n v="0"/>
    <n v="10"/>
    <s v="2639-2025"/>
    <s v="SI"/>
  </r>
  <r>
    <n v="44"/>
    <d v="2025-06-03T00:00:00"/>
    <n v="2025"/>
    <x v="1"/>
    <s v="Tactic"/>
    <s v="Tactic"/>
    <s v="EDIN ROLANDO GUERRERO MILIÁN"/>
    <s v="Alcalde Municipal"/>
    <s v="2626 02865 1604"/>
    <s v="185-2025"/>
    <s v="Cupones Canjeables Por Kit De Techo Minimo"/>
    <n v="2024"/>
    <s v="Vivienda"/>
    <s v="Cupón Techo Mínimo"/>
    <n v="100"/>
    <n v="1632"/>
    <n v="163200"/>
    <s v="045-0-2024"/>
    <m/>
    <x v="2"/>
    <n v="100"/>
    <n v="0"/>
    <n v="100"/>
    <s v="984-2025_x000a_985-2025_x000a_986-2025"/>
    <s v="SI"/>
  </r>
  <r>
    <n v="45"/>
    <d v="2025-06-03T00:00:00"/>
    <n v="2025"/>
    <x v="1"/>
    <s v="Panzós"/>
    <s v="Barrio Poza Azul II"/>
    <s v="ANTONIO CAAL"/>
    <s v="Coordinador del Consejo Comunitario de Desarrollo -COCODE-"/>
    <s v="2513 50827 1608"/>
    <s v="186-2025"/>
    <s v="Cupones Canjeables Por Kit De Techo Minimo"/>
    <n v="2024"/>
    <s v="Vivienda"/>
    <s v="Cupón Techo Mínimo"/>
    <n v="4"/>
    <n v="1632"/>
    <n v="6528"/>
    <s v="045-0-2024"/>
    <m/>
    <x v="2"/>
    <n v="4"/>
    <n v="0"/>
    <n v="4"/>
    <s v="2658-2025"/>
    <s v="SI"/>
  </r>
  <r>
    <n v="46"/>
    <d v="2025-06-03T00:00:00"/>
    <n v="2025"/>
    <x v="1"/>
    <s v="Panzós"/>
    <s v="Barrio Poza Azul II"/>
    <s v="ANTONIO CAAL"/>
    <s v="Coordinador del Consejo Comunitario de Desarrollo -COCODE-"/>
    <s v="2513 50827 1608"/>
    <s v="186-2025"/>
    <s v="Colchonetas"/>
    <n v="2024"/>
    <s v="Vulnerabilidad"/>
    <s v="Colchoneta"/>
    <n v="4"/>
    <n v="145"/>
    <n v="580"/>
    <s v="003-0-2024"/>
    <n v="22628002"/>
    <x v="2"/>
    <n v="4"/>
    <n v="0"/>
    <n v="4"/>
    <s v="2660-2025"/>
    <m/>
  </r>
  <r>
    <n v="47"/>
    <d v="2025-06-03T00:00:00"/>
    <n v="2025"/>
    <x v="1"/>
    <s v="San Pedro Carchá"/>
    <s v="Caserío San Jacinto"/>
    <s v="EDWIN GONZALO POP RAX"/>
    <s v="Presidente del Consejo Comunitario de Desarrollo -COCODE-"/>
    <s v="2331 31639 1609"/>
    <s v="187-2025"/>
    <s v="Cupones Canjeables Por Kit De Techo Minimo"/>
    <n v="2024"/>
    <s v="Vivienda"/>
    <s v="Cupón Techo Mínimo"/>
    <n v="21"/>
    <n v="1632"/>
    <n v="34272"/>
    <s v="045-0-2024"/>
    <m/>
    <x v="2"/>
    <n v="21"/>
    <n v="0"/>
    <n v="21"/>
    <s v="248-2025"/>
    <s v="SI"/>
  </r>
  <r>
    <n v="48"/>
    <d v="2025-06-03T00:00:00"/>
    <n v="2025"/>
    <x v="1"/>
    <s v="San Cristóbal Verapaz"/>
    <s v="Caserío Pambon Grande"/>
    <s v="JUAN MORAN CAL"/>
    <s v="Presidente del Consejo Comunitario de Desarrollo -COCODE-"/>
    <s v="1681 83412 1603"/>
    <s v="188-2025"/>
    <s v="Cupones Canjeables Por Kit De Techo Minimo"/>
    <n v="2024"/>
    <s v="Vivienda"/>
    <s v="Cupón Techo Mínimo"/>
    <n v="20"/>
    <n v="1632"/>
    <n v="32640"/>
    <s v="045-0-2024"/>
    <m/>
    <x v="2"/>
    <n v="20"/>
    <n v="0"/>
    <n v="20"/>
    <s v="1313-2024"/>
    <s v="SI"/>
  </r>
  <r>
    <n v="49"/>
    <d v="2025-06-05T00:00:00"/>
    <n v="2025"/>
    <x v="1"/>
    <s v="Cobán"/>
    <s v="Cobán"/>
    <s v="FELIPE POP CUCUL"/>
    <s v="Alcalde Municipal"/>
    <s v="2264 23190 1508"/>
    <s v="239-2025"/>
    <s v="Tubo PVC Diametro 2 PLG X LRG 6 MT"/>
    <n v="2023"/>
    <s v="Agua Potable"/>
    <s v="Tubería"/>
    <n v="360"/>
    <n v="95"/>
    <n v="34200"/>
    <s v="012-0-2023"/>
    <n v="19301820"/>
    <x v="0"/>
    <n v="36"/>
    <n v="0"/>
    <n v="36"/>
    <s v="815-2025"/>
    <m/>
  </r>
  <r>
    <n v="50"/>
    <d v="2025-06-03T00:00:00"/>
    <n v="2025"/>
    <x v="2"/>
    <s v="Salamá"/>
    <s v="Aldea Niño Perdido"/>
    <s v="BAUDILIO MEJIA ENRIQUEZ"/>
    <s v="Presidente del Consejo Comunitario de Desarrollo -COCODE-"/>
    <s v="1951 67651 1501"/>
    <s v="273-2025"/>
    <s v="Bomba De Plastico De 16 Litros"/>
    <n v="2024"/>
    <s v="Agropecuario Y Artesanal"/>
    <s v="Herramienta de Labranza"/>
    <n v="40"/>
    <n v="248"/>
    <n v="9920"/>
    <s v="025-0-2024"/>
    <m/>
    <x v="1"/>
    <n v="40"/>
    <n v="0"/>
    <n v="40"/>
    <s v="999-2025"/>
    <m/>
  </r>
  <r>
    <n v="51"/>
    <d v="2025-06-03T00:00:00"/>
    <n v="2025"/>
    <x v="2"/>
    <s v="Salamá"/>
    <s v="Aldea Chilascó"/>
    <s v="INES CRUZ RODRIGUEZ"/>
    <s v="Presidente del Consejo Comunitario de Desarrollo -COCODE-"/>
    <s v="1759 94080 1501"/>
    <s v="274-2025"/>
    <s v="Bomba De Plastico De 16 Litros"/>
    <n v="2024"/>
    <s v="Agropecuario Y Artesanal"/>
    <s v="Herramienta de Labranza"/>
    <n v="60"/>
    <n v="248"/>
    <n v="14880"/>
    <s v="025-0-2024"/>
    <m/>
    <x v="1"/>
    <n v="60"/>
    <n v="0"/>
    <n v="60"/>
    <s v="1003-2025"/>
    <m/>
  </r>
  <r>
    <n v="52"/>
    <d v="2025-06-03T00:00:00"/>
    <n v="2025"/>
    <x v="3"/>
    <s v="San Juan la Ermita"/>
    <s v="San Juan la Ermita"/>
    <s v="WILSON RUBÉN GUERRA PORTILLO"/>
    <s v="Alcalde Municipal"/>
    <s v="1974 83992 2003"/>
    <s v="275-2025"/>
    <s v="Estufa Ahorradora de Leña"/>
    <n v="2024"/>
    <s v="Vulnerabilidad"/>
    <s v="Estufa"/>
    <n v="1392"/>
    <n v="1295"/>
    <n v="1802640"/>
    <s v="006-0-2024"/>
    <m/>
    <x v="1"/>
    <n v="6960"/>
    <n v="0"/>
    <n v="6960"/>
    <s v="814-2025 B"/>
    <m/>
  </r>
  <r>
    <n v="53"/>
    <d v="2025-06-05T00:00:00"/>
    <n v="2025"/>
    <x v="2"/>
    <s v="San Jerónimo"/>
    <s v="San Jerónimo"/>
    <s v="MOISES ROMAN CANAHUI MORENTE"/>
    <s v="Alcalde Municipal"/>
    <s v="1815 04758 1507"/>
    <s v="240-2025"/>
    <s v="Estación Total Topográfica"/>
    <n v="2024"/>
    <s v="Entidades"/>
    <s v="Estación Total"/>
    <n v="1"/>
    <n v="24900"/>
    <n v="24900"/>
    <s v="029-0-2024"/>
    <m/>
    <x v="0"/>
    <n v="1"/>
    <n v="0"/>
    <n v="1"/>
    <s v="1380-2024 T5"/>
    <m/>
  </r>
  <r>
    <n v="54"/>
    <d v="2025-06-05T00:00:00"/>
    <n v="2025"/>
    <x v="2"/>
    <s v="Salamá"/>
    <s v="Aldea Divina Providencia"/>
    <s v="SEBASTIAN CHÓN"/>
    <s v="Presidente del Consejo Comunitario de Desarrollo -COCODE-"/>
    <s v="2367 42582 1508"/>
    <s v="241-2025"/>
    <s v="Carreta De Mano"/>
    <n v="2024"/>
    <s v="Agropecuario Y Artesanal"/>
    <s v="Herramienta de Albañileria"/>
    <n v="20"/>
    <n v="310"/>
    <n v="6200"/>
    <s v="052-0-2024"/>
    <n v="23048735"/>
    <x v="0"/>
    <n v="20"/>
    <n v="0"/>
    <n v="20"/>
    <s v="1000-2025"/>
    <m/>
  </r>
  <r>
    <n v="55"/>
    <d v="2025-06-05T00:00:00"/>
    <n v="2025"/>
    <x v="2"/>
    <s v="Salamá"/>
    <s v="Aldea Niño Perdido"/>
    <s v="BAUDILIO MEJIA ENRIQUEZ"/>
    <s v="Presidente del Consejo Comunitario de Desarrollo -COCODE-"/>
    <s v="1951 67651 1501"/>
    <s v="242-2025"/>
    <s v="Kit Para Recolección De Agua De Lluvia"/>
    <n v="2023"/>
    <s v="Agua Potable"/>
    <s v="Agua Potable"/>
    <n v="5"/>
    <n v="1125"/>
    <n v="5625"/>
    <s v="035-0-2024"/>
    <m/>
    <x v="0"/>
    <n v="25"/>
    <n v="0"/>
    <n v="25"/>
    <s v="999-2025"/>
    <m/>
  </r>
  <r>
    <n v="56"/>
    <d v="2025-06-05T00:00:00"/>
    <n v="2025"/>
    <x v="2"/>
    <s v="Salamá"/>
    <s v="Aldea San José El Espinero"/>
    <s v="ROCAEL ROLANDO RODRIGUEZ SEP"/>
    <s v="Presidente del Consejo Comunitario de Desarrollo -COCODE-"/>
    <s v="1681 69096 1501"/>
    <s v="243-2025"/>
    <s v="Kit Para Recolección De Agua De Lluvia"/>
    <n v="2023"/>
    <s v="Agua Potable"/>
    <s v="Agua Potable"/>
    <n v="2"/>
    <n v="1125"/>
    <n v="2250"/>
    <s v="035-0-2024"/>
    <m/>
    <x v="0"/>
    <n v="10"/>
    <n v="0"/>
    <n v="10"/>
    <s v="998-2025"/>
    <m/>
  </r>
  <r>
    <n v="57"/>
    <d v="2025-06-05T00:00:00"/>
    <n v="2025"/>
    <x v="2"/>
    <s v="Purulhá"/>
    <s v="Caserío Vista Hermosa"/>
    <s v="SALVADOR ICHICH ICHICH"/>
    <s v="Presidente del Consejo Comunitario de Desarrollo -COCODE-"/>
    <s v="1885 28415 1508"/>
    <s v="189-2025"/>
    <s v="Cupones Canjeables Por Kit De Techo Minimo"/>
    <n v="2024"/>
    <s v="Vivienda"/>
    <s v="Cupón Techo Mínimo"/>
    <n v="31"/>
    <n v="1632"/>
    <n v="50592"/>
    <s v="045-0-2024"/>
    <m/>
    <x v="2"/>
    <n v="31"/>
    <n v="0"/>
    <n v="31"/>
    <s v="713-2024"/>
    <s v="SI"/>
  </r>
  <r>
    <n v="58"/>
    <d v="2025-06-06T00:00:00"/>
    <n v="2025"/>
    <x v="2"/>
    <s v="Purulhá"/>
    <s v="Caserío Centro Panchisivic"/>
    <s v="SAMUEL CHIQUÍN ICHICH"/>
    <s v="Presidente del Consejo Comunitario de Desarrollo -COCODE-"/>
    <s v="1757 72479 1508"/>
    <s v="190-2025"/>
    <s v="Cupones Canjeables Por Kit De Techo Minimo"/>
    <n v="2024"/>
    <s v="Vivienda"/>
    <s v="Cupón Techo Mínimo"/>
    <n v="35"/>
    <n v="1632"/>
    <n v="57120"/>
    <s v="045-0-2024"/>
    <m/>
    <x v="2"/>
    <n v="35"/>
    <n v="0"/>
    <n v="35"/>
    <s v="1001-2025  "/>
    <s v="SI"/>
  </r>
  <r>
    <n v="59"/>
    <d v="2025-06-06T00:00:00"/>
    <n v="2025"/>
    <x v="2"/>
    <s v="Purulhá"/>
    <s v="Caserío Centro Panchisivic"/>
    <s v="SAMUEL CHIQUÍN ICHICH"/>
    <s v="Presidente del Consejo Comunitario de Desarrollo -COCODE-"/>
    <s v="1757 72479 1508"/>
    <s v="190-2025"/>
    <s v="Kit de Panel Solar"/>
    <n v="2024"/>
    <s v="Vulnerabilidad"/>
    <s v="Panel Solar"/>
    <n v="35"/>
    <n v="405"/>
    <n v="14175"/>
    <s v="030-0-2024"/>
    <m/>
    <x v="2"/>
    <n v="35"/>
    <n v="0"/>
    <n v="35"/>
    <s v="1001-2025  "/>
    <m/>
  </r>
  <r>
    <n v="60"/>
    <d v="2025-06-06T00:00:00"/>
    <n v="2025"/>
    <x v="2"/>
    <s v="Purulhá"/>
    <s v="Caserío Nuevo Progreso Panchisivic"/>
    <s v="MARCOS CHEN CHUB"/>
    <s v="Presidente del Consejo Comunitario de Desarrollo -COCODE-"/>
    <s v="1902 10301 1007"/>
    <s v="191-2025"/>
    <s v="Cupones Canjeables Por Kit De Techo Minimo"/>
    <n v="2024"/>
    <s v="Vivienda"/>
    <s v="Cupón Techo Mínimo"/>
    <n v="15"/>
    <n v="1632"/>
    <n v="24480"/>
    <s v="045-0-2024"/>
    <m/>
    <x v="2"/>
    <n v="15"/>
    <n v="0"/>
    <n v="15"/>
    <s v=" 1002-2025 "/>
    <s v="SI"/>
  </r>
  <r>
    <n v="61"/>
    <d v="2025-06-06T00:00:00"/>
    <n v="2025"/>
    <x v="2"/>
    <s v="Purulhá"/>
    <s v="Caserío Nuevo Progreso Panchisivic"/>
    <s v="MARCOS CHEN CHUB"/>
    <s v="Presidente del Consejo Comunitario de Desarrollo -COCODE-"/>
    <s v="1902 10301 1007"/>
    <s v="191-2025"/>
    <s v="Kit de Panel Solar"/>
    <n v="2024"/>
    <s v="Vulnerabilidad"/>
    <s v="Panel Solar"/>
    <n v="15"/>
    <n v="405"/>
    <n v="6075"/>
    <s v="030-0-2024"/>
    <m/>
    <x v="2"/>
    <n v="15"/>
    <n v="0"/>
    <n v="15"/>
    <s v=" 1002-2025 "/>
    <m/>
  </r>
  <r>
    <n v="62"/>
    <d v="2025-06-06T00:00:00"/>
    <n v="2025"/>
    <x v="0"/>
    <s v="Chajul"/>
    <s v="Chajul"/>
    <s v="GREGORIO BENJAMIN SOTO BARRIOS"/>
    <s v="Alcalde Municipal"/>
    <s v="1788 12854 1405"/>
    <s v="192-2025"/>
    <s v="Concreto Premezclado Cupón"/>
    <n v="2024"/>
    <s v="Vulnerabilidad"/>
    <s v="Concreto"/>
    <n v="1320"/>
    <n v="2548"/>
    <n v="3363360"/>
    <s v="039-0-2024"/>
    <m/>
    <x v="2"/>
    <n v="1320"/>
    <n v="0"/>
    <n v="1320"/>
    <s v="276-2025 A"/>
    <m/>
  </r>
  <r>
    <n v="63"/>
    <d v="2025-06-06T00:00:00"/>
    <n v="2025"/>
    <x v="0"/>
    <s v="San Juan Cotzal"/>
    <s v="San Juan Cotzal"/>
    <s v="JACINTO SAMBRANO MEDINA"/>
    <s v="Alcalde Municipal"/>
    <s v="1887 78586 1411"/>
    <s v="193-2025"/>
    <s v="Concreto Premezclado Cupón"/>
    <n v="2024"/>
    <s v="Vulnerabilidad"/>
    <s v="Concreto"/>
    <n v="900"/>
    <n v="2548"/>
    <n v="2293200"/>
    <s v="039-0-2024"/>
    <m/>
    <x v="2"/>
    <n v="900"/>
    <n v="0"/>
    <n v="900"/>
    <s v="259-2025"/>
    <m/>
  </r>
  <r>
    <n v="64"/>
    <d v="2025-06-09T00:00:00"/>
    <n v="2025"/>
    <x v="3"/>
    <s v="San Juan Ermita"/>
    <s v="San Juan Ermita"/>
    <s v="WILSON RUBÉN GUERRA PORTILLO"/>
    <s v="Alcalde Municipal"/>
    <s v="1974 83992 2003"/>
    <s v="194-2025"/>
    <s v="Concreto Premezclado Cupón"/>
    <n v="2024"/>
    <s v="Vulnerabilidad"/>
    <s v="Concreto"/>
    <n v="900"/>
    <n v="2548"/>
    <n v="2293200"/>
    <s v="039-0-2024"/>
    <m/>
    <x v="2"/>
    <n v="900"/>
    <n v="0"/>
    <n v="900"/>
    <s v="814-2025 B"/>
    <m/>
  </r>
  <r>
    <n v="65"/>
    <d v="2025-06-09T00:00:00"/>
    <n v="2025"/>
    <x v="3"/>
    <s v="Jocotán"/>
    <s v="Jocotán"/>
    <s v="PETRONILO PÉREZ LÓPEZ"/>
    <s v="Alcalde Municipal"/>
    <s v="1586 59457 2004"/>
    <s v="195-2025"/>
    <s v="Concreto Premezclado Cupón"/>
    <n v="2024"/>
    <s v="Vulnerabilidad"/>
    <s v="Concreto"/>
    <n v="1200"/>
    <n v="2548"/>
    <n v="3057600"/>
    <s v="039-0-2024"/>
    <m/>
    <x v="2"/>
    <n v="1200"/>
    <n v="0"/>
    <n v="1200"/>
    <s v="867-2025 A"/>
    <m/>
  </r>
  <r>
    <n v="66"/>
    <d v="2025-06-10T00:00:00"/>
    <n v="2025"/>
    <x v="2"/>
    <s v="Salamá"/>
    <s v="Aldea Divina Providencia"/>
    <s v="SEBASTIAN CHÓN"/>
    <s v="Presidente del Consejo Comunitario de Desarrollo -COCODE-"/>
    <s v="2367 42582 1508"/>
    <s v="278-2025"/>
    <s v="Molino Standard"/>
    <n v="2024"/>
    <s v="Vulnerabilidad"/>
    <s v="Molino"/>
    <n v="10"/>
    <n v="210"/>
    <n v="2100"/>
    <s v="046-0-2024"/>
    <m/>
    <x v="1"/>
    <n v="80"/>
    <n v="0"/>
    <n v="80"/>
    <s v="1000-2025"/>
    <m/>
  </r>
  <r>
    <n v="67"/>
    <d v="2025-06-10T00:00:00"/>
    <n v="2025"/>
    <x v="2"/>
    <s v="Salamá"/>
    <s v="Aldea San José El Espinero"/>
    <s v="ROCAEL ROLANDO RODRIGUEZ SEP"/>
    <s v="Presidente del Consejo Comunitario de Desarrollo -COCODE-"/>
    <s v="1681 69096 1501"/>
    <s v="279-2025"/>
    <s v="Molino Standard"/>
    <n v="2024"/>
    <s v="Vulnerabilidad"/>
    <s v="Molino"/>
    <n v="12"/>
    <n v="210"/>
    <n v="2520"/>
    <s v="046-0-2024"/>
    <m/>
    <x v="1"/>
    <n v="96"/>
    <n v="0"/>
    <n v="96"/>
    <s v="998-2025"/>
    <m/>
  </r>
  <r>
    <n v="68"/>
    <d v="2025-06-10T00:00:00"/>
    <n v="2025"/>
    <x v="4"/>
    <s v="Aguacatán"/>
    <s v="Aguacatán"/>
    <s v="MIRZA JUDITH ARREAGA MEZA"/>
    <s v="Alcalde Municipal"/>
    <s v="1997 05038 1327"/>
    <s v="280-2025"/>
    <s v="Molino Standard"/>
    <n v="2024"/>
    <s v="Vulnerabilidad"/>
    <s v="Molino"/>
    <n v="200"/>
    <n v="210"/>
    <n v="42000"/>
    <s v="046-0-2024"/>
    <m/>
    <x v="1"/>
    <n v="1600"/>
    <n v="0"/>
    <n v="1600"/>
    <s v="723-2025"/>
    <m/>
  </r>
  <r>
    <n v="69"/>
    <d v="2025-06-10T00:00:00"/>
    <n v="2025"/>
    <x v="4"/>
    <s v="Aguacatán"/>
    <s v="Aguacatán"/>
    <s v="MIRZA JUDITH ARREAGA MEZA"/>
    <s v="Alcalde Municipal"/>
    <s v="1997 05038 1327"/>
    <s v="280-2025"/>
    <s v="Bomba De Plastico De 16 Litros"/>
    <n v="2024"/>
    <s v="Agropecuario Y Artesanal"/>
    <s v="Herramienta de Labranza"/>
    <n v="150"/>
    <n v="248"/>
    <n v="37200"/>
    <s v="025-0-2024"/>
    <m/>
    <x v="1"/>
    <n v="150"/>
    <n v="0"/>
    <n v="150"/>
    <s v="722-2025"/>
    <m/>
  </r>
  <r>
    <n v="70"/>
    <d v="2025-06-10T00:00:00"/>
    <n v="2025"/>
    <x v="2"/>
    <s v="Salamá"/>
    <s v="Aldea Niño Perdido"/>
    <s v="BAUDILIO MEJIA ENRIQUEZ"/>
    <s v="Presidente del Consejo Comunitario de Desarrollo -COCODE-"/>
    <s v="1951 67651 1501"/>
    <s v="281-2025"/>
    <s v="Molino Standard"/>
    <n v="2024"/>
    <s v="Vulnerabilidad"/>
    <s v="Molino"/>
    <n v="16"/>
    <n v="210"/>
    <n v="3360"/>
    <s v="046-0-2024"/>
    <m/>
    <x v="1"/>
    <n v="128"/>
    <n v="0"/>
    <n v="128"/>
    <s v="999-2025"/>
    <m/>
  </r>
  <r>
    <n v="71"/>
    <d v="2025-06-10T00:00:00"/>
    <n v="2025"/>
    <x v="2"/>
    <s v="Salamá"/>
    <s v="Aldea Niño Perdido"/>
    <s v="BAUDILIO MEJIA ENRIQUEZ"/>
    <s v="Presidente del Consejo Comunitario de Desarrollo -COCODE-"/>
    <s v="1951 67651 1501"/>
    <s v="244-2025"/>
    <s v="Carreta De Mano"/>
    <n v="2024"/>
    <s v="Agropecuario Y Artesanal"/>
    <s v="Herramienta de Albañileria"/>
    <n v="12"/>
    <n v="310"/>
    <n v="3720"/>
    <s v="052-0-2024"/>
    <n v="23048735"/>
    <x v="0"/>
    <n v="12"/>
    <n v="0"/>
    <n v="12"/>
    <s v="999-2025"/>
    <m/>
  </r>
  <r>
    <n v="72"/>
    <d v="2025-06-10T00:00:00"/>
    <n v="2025"/>
    <x v="2"/>
    <s v="Salamá"/>
    <s v="Aldea San José El Espinero"/>
    <s v="ROCAEL ROLANDO RODRIGUEZ SEP"/>
    <s v="Presidente del Consejo Comunitario de Desarrollo -COCODE-"/>
    <s v="1681 69096 1501"/>
    <s v="245-2025"/>
    <s v="Carreta De Mano"/>
    <n v="2024"/>
    <s v="Agropecuario Y Artesanal"/>
    <s v="Herramienta de Albañileria"/>
    <n v="10"/>
    <n v="310"/>
    <n v="3100"/>
    <s v="052-0-2024"/>
    <n v="23048735"/>
    <x v="0"/>
    <n v="10"/>
    <n v="0"/>
    <n v="10"/>
    <s v="998-2025"/>
    <m/>
  </r>
  <r>
    <n v="73"/>
    <d v="2025-06-10T00:00:00"/>
    <n v="2025"/>
    <x v="4"/>
    <s v="Aguacatán"/>
    <s v="Aguacatán"/>
    <s v="MIRZA JUDITH ARREAGA MEZA"/>
    <s v="Alcalde Municipal"/>
    <s v="1997 05038 1327"/>
    <s v="247-2025"/>
    <s v="Tanque Flexible "/>
    <n v="2025"/>
    <s v="Agua Potable"/>
    <s v="Agua Potable"/>
    <n v="170"/>
    <n v="788.5"/>
    <n v="134045"/>
    <s v="001-0-2025"/>
    <m/>
    <x v="0"/>
    <n v="170"/>
    <n v="0"/>
    <n v="170"/>
    <s v="701-2024"/>
    <m/>
  </r>
  <r>
    <n v="74"/>
    <d v="2025-06-10T00:00:00"/>
    <n v="2025"/>
    <x v="5"/>
    <s v="Livingston"/>
    <s v="Sector Guitarras"/>
    <s v="GUILLERMO POP XAL"/>
    <s v="Presidente de la Asociación de Productores Agropecuarios -APROASGROP-"/>
    <s v="2597 25714 1802"/>
    <s v="248-2025"/>
    <s v="Carreta De Mano"/>
    <n v="2024"/>
    <s v="Agropecuario Y Artesanal"/>
    <s v="Herramienta de Albañileria"/>
    <n v="75"/>
    <n v="310"/>
    <n v="23250"/>
    <s v="052-0-2024"/>
    <n v="23048735"/>
    <x v="0"/>
    <n v="75"/>
    <n v="0"/>
    <n v="75"/>
    <s v="1831-2025"/>
    <m/>
  </r>
  <r>
    <n v="75"/>
    <d v="2025-06-10T00:00:00"/>
    <n v="2025"/>
    <x v="5"/>
    <s v="Livingston"/>
    <s v="Livingston"/>
    <s v="ENRIQUE XOL RAX"/>
    <s v="Alcalde Municipal "/>
    <s v="1909 93731 1802"/>
    <s v="249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2750-2025 T4"/>
    <m/>
  </r>
  <r>
    <n v="76"/>
    <d v="2025-06-10T00:00:00"/>
    <n v="2025"/>
    <x v="5"/>
    <s v="Livingston"/>
    <s v="Livingston"/>
    <s v="ENRIQUE XOL RAX"/>
    <s v="Alcalde Municipal "/>
    <s v="1909 93731 1802"/>
    <s v="249-2025"/>
    <s v="Proyector 3,400 Lumen"/>
    <n v="2024"/>
    <s v="Entidades"/>
    <s v="Taller de Computación"/>
    <n v="1"/>
    <n v="3579"/>
    <n v="3579"/>
    <s v="020-0-2024"/>
    <m/>
    <x v="0"/>
    <n v="1"/>
    <n v="60"/>
    <n v="61"/>
    <s v="2750-2025 T4"/>
    <m/>
  </r>
  <r>
    <n v="77"/>
    <d v="2025-06-10T00:00:00"/>
    <n v="2025"/>
    <x v="5"/>
    <s v="Livingston"/>
    <s v="Livingston"/>
    <s v="ENRIQUE XOL RAX"/>
    <s v="Alcalde Municipal "/>
    <s v="1909 93731 1802"/>
    <s v="249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2750-2025 T4"/>
    <m/>
  </r>
  <r>
    <n v="78"/>
    <d v="2025-06-10T00:00:00"/>
    <n v="2025"/>
    <x v="5"/>
    <s v="Livingston"/>
    <s v="Aldea Los Laureles"/>
    <s v="GERSON DAVID ICÓ SIERRA"/>
    <s v="Alcalde Comunitario"/>
    <s v="3313 61604 1802"/>
    <s v="196-2025"/>
    <s v="Cupones Canjeables Por Kit De Techo Minimo"/>
    <n v="2024"/>
    <s v="Vivienda"/>
    <s v="Cupón Techo Mínimo"/>
    <n v="40"/>
    <n v="1632"/>
    <n v="65280"/>
    <s v="045-0-2024"/>
    <m/>
    <x v="2"/>
    <n v="40"/>
    <n v="0"/>
    <n v="40"/>
    <s v="1017-2024"/>
    <s v="SI"/>
  </r>
  <r>
    <n v="79"/>
    <d v="2025-06-10T00:00:00"/>
    <n v="2025"/>
    <x v="5"/>
    <s v="Livingston"/>
    <s v="Aldea Tameja"/>
    <s v="JULIO XOL FIGUEROA"/>
    <s v="Alcalde Comunitario"/>
    <s v="1823 18540 1802"/>
    <s v="197-2025"/>
    <s v="Cupones Canjeables Por Kit De Techo Minimo"/>
    <n v="2024"/>
    <s v="Vivienda"/>
    <s v="Cupón Techo Mínimo"/>
    <n v="40"/>
    <n v="1632"/>
    <n v="65280"/>
    <s v="045-0-2024"/>
    <m/>
    <x v="2"/>
    <n v="40"/>
    <n v="0"/>
    <n v="40"/>
    <s v="1018-2024"/>
    <s v="SI"/>
  </r>
  <r>
    <n v="80"/>
    <d v="2025-06-10T00:00:00"/>
    <n v="2025"/>
    <x v="5"/>
    <s v="Livingston"/>
    <s v="Aldea Zapotillo"/>
    <s v="EMILIO COC CAAL"/>
    <s v="Alcalde Comunitario"/>
    <s v="2505 64424 1607"/>
    <s v="198-2025"/>
    <s v="Cupones Canjeables Por Kit De Techo Minimo"/>
    <n v="2024"/>
    <s v="Vivienda"/>
    <s v="Cupón Techo Mínimo"/>
    <n v="40"/>
    <n v="1632"/>
    <n v="65280"/>
    <s v="045-0-2024"/>
    <m/>
    <x v="2"/>
    <n v="40"/>
    <n v="0"/>
    <n v="40"/>
    <s v="1021-2024"/>
    <s v="SI"/>
  </r>
  <r>
    <n v="81"/>
    <d v="2025-06-10T00:00:00"/>
    <n v="2025"/>
    <x v="1"/>
    <s v="Chisec"/>
    <s v="Aldea Semax, Sehix, Cantzul"/>
    <s v="BERNARDO CAAL GÓMEZ"/>
    <s v="Coordinador del Consejo Comunitario de Desarrollo -COCODE-"/>
    <s v="2515 09338 1613"/>
    <s v="199-2025"/>
    <s v="Cupones Canjeables Por Kit De Techo Minimo"/>
    <n v="2024"/>
    <s v="Vivienda"/>
    <s v="Cupón Techo Mínimo"/>
    <n v="10"/>
    <n v="1632"/>
    <n v="16320"/>
    <s v="045-0-2024"/>
    <m/>
    <x v="2"/>
    <n v="10"/>
    <n v="0"/>
    <n v="10"/>
    <s v="2658-2025 A "/>
    <s v="SI"/>
  </r>
  <r>
    <n v="82"/>
    <d v="2025-06-10T00:00:00"/>
    <n v="2025"/>
    <x v="1"/>
    <s v="Chisec"/>
    <s v="Aldea Sepocil, Sehix, Cantzul"/>
    <s v="JOSÉ ICAL BÁ"/>
    <s v="Coordinador del Consejo Comunitario de Desarrollo -COCODE-"/>
    <s v="2562 68495 1609"/>
    <s v="200-2025"/>
    <s v="Cupones Canjeables Por Kit De Techo Minimo"/>
    <n v="2024"/>
    <s v="Vivienda"/>
    <s v="Cupón Techo Mínimo"/>
    <n v="10"/>
    <n v="1632"/>
    <n v="16320"/>
    <s v="045-0-2024"/>
    <m/>
    <x v="2"/>
    <n v="10"/>
    <n v="0"/>
    <n v="10"/>
    <s v="2658-2025 B"/>
    <s v="SI"/>
  </r>
  <r>
    <n v="83"/>
    <d v="2025-06-11T00:00:00"/>
    <n v="2025"/>
    <x v="5"/>
    <s v="Los Amates"/>
    <s v="Los Amates"/>
    <s v="MAURO LOPEZ LEIVA"/>
    <s v="Presidente de la Asociación de Desarrollo Integral Campesina Nueva Alianza -ADICNA-"/>
    <s v="2268 39753 2006"/>
    <s v="282-2025"/>
    <s v="Bomba De Plastico De 16 Litros"/>
    <n v="2024"/>
    <s v="Agropecuario Y Artesanal"/>
    <s v="Herramienta de Labranza"/>
    <n v="59"/>
    <n v="248"/>
    <n v="14632"/>
    <s v="025-0-2024"/>
    <m/>
    <x v="1"/>
    <n v="59"/>
    <n v="0"/>
    <n v="59"/>
    <s v="1828-2025"/>
    <m/>
  </r>
  <r>
    <n v="84"/>
    <d v="2025-06-11T00:00:00"/>
    <n v="2025"/>
    <x v="6"/>
    <s v="Quesada"/>
    <s v="Quesada"/>
    <s v="CARLOS RENE ARRIVILLAGA JIMENEZ"/>
    <s v="Alcalde Municipal"/>
    <s v="2569 22217 2217"/>
    <s v="251-2025"/>
    <s v="Carreta De Mano"/>
    <n v="2024"/>
    <s v="Agropecuario Y Artesanal"/>
    <s v="Herramienta de Albañileria"/>
    <n v="75"/>
    <n v="310"/>
    <n v="23250"/>
    <s v="052-0-2024"/>
    <n v="23048735"/>
    <x v="0"/>
    <n v="75"/>
    <n v="0"/>
    <n v="75"/>
    <s v="837-2025_x000a_838-2025"/>
    <m/>
  </r>
  <r>
    <n v="85"/>
    <d v="2025-06-11T00:00:00"/>
    <n v="2025"/>
    <x v="6"/>
    <s v="Quesada"/>
    <s v="Quesada"/>
    <s v="CARLOS RENE ARRIVILLAGA JIMENEZ"/>
    <s v="Alcalde Municipal"/>
    <s v="2569 22217 2217"/>
    <s v="251-2025"/>
    <s v="Chuzo Con Cabo"/>
    <n v="2024"/>
    <s v="Agropecuario Y Artesanal"/>
    <s v="Herramienta de Labranza"/>
    <n v="100"/>
    <n v="135.19"/>
    <n v="13519"/>
    <s v="054-0-2024"/>
    <m/>
    <x v="0"/>
    <n v="100"/>
    <n v="0"/>
    <n v="100"/>
    <s v="837-2025_x000a_838-2025"/>
    <m/>
  </r>
  <r>
    <n v="86"/>
    <d v="2025-06-11T00:00:00"/>
    <n v="2025"/>
    <x v="6"/>
    <s v="Quesada"/>
    <s v="Quesada"/>
    <s v="CARLOS RENE ARRIVILLAGA JIMENEZ"/>
    <s v="Alcalde Municipal"/>
    <s v="2569 22217 2217"/>
    <s v="251-2025"/>
    <s v="Hoz Dentada"/>
    <n v="2024"/>
    <s v="Agropecuario Y Artesanal"/>
    <s v="Herramienta de Labranza"/>
    <n v="100"/>
    <n v="95.7"/>
    <n v="9570"/>
    <s v="054-0-2024"/>
    <m/>
    <x v="0"/>
    <n v="100"/>
    <n v="0"/>
    <n v="100"/>
    <s v="837-2025_x000a_838-2025"/>
    <m/>
  </r>
  <r>
    <n v="87"/>
    <d v="2025-06-11T00:00:00"/>
    <n v="2025"/>
    <x v="3"/>
    <s v="San Juan Ermita"/>
    <s v="San Juan Ermita"/>
    <s v="WILSON RUBEN GUERRA PORTILLO"/>
    <s v="Alcalde Municipal"/>
    <s v="1974 83992 2003"/>
    <s v="253-2025"/>
    <s v="Estación Total Topográfica"/>
    <n v="2024"/>
    <s v="Entidades"/>
    <s v="Estación Total"/>
    <n v="1"/>
    <n v="24900"/>
    <n v="24900"/>
    <s v="029-0-2024"/>
    <m/>
    <x v="0"/>
    <n v="1"/>
    <n v="0"/>
    <n v="1"/>
    <s v="1618-2024 T5"/>
    <m/>
  </r>
  <r>
    <n v="88"/>
    <d v="2025-06-11T00:00:00"/>
    <n v="2025"/>
    <x v="5"/>
    <s v="Los Amates"/>
    <s v="Los Amates"/>
    <s v="MAURO LOPEZ LEIVA"/>
    <s v="Presidente de la Asociación de Desarrollo Integral Campesina Nueva Alianza -ADICNA-"/>
    <s v="2268 39753 2006"/>
    <s v="257-2025"/>
    <s v="Bomba De Plastico De 16 Litro (S)"/>
    <n v="2023"/>
    <s v="Agropecuario Y Artesanal"/>
    <s v="Herramienta de Labranza"/>
    <n v="16"/>
    <n v="625"/>
    <n v="10000"/>
    <s v="001-0-2023"/>
    <n v="18925952"/>
    <x v="0"/>
    <n v="16"/>
    <n v="0"/>
    <n v="16"/>
    <s v="1828-2025"/>
    <m/>
  </r>
  <r>
    <n v="89"/>
    <d v="2025-06-11T00:00:00"/>
    <n v="2025"/>
    <x v="3"/>
    <s v="Olopa"/>
    <s v="Olopa"/>
    <s v="FREDY JOSÉ DÍAZ SAGASTUME"/>
    <s v="Representante Municipal"/>
    <s v="3382 63535 2006"/>
    <s v="258-2025"/>
    <s v="Estación Total Topográfica"/>
    <n v="2024"/>
    <s v="Entidades"/>
    <s v="Estación Total"/>
    <n v="1"/>
    <n v="24900"/>
    <n v="24900"/>
    <s v="029-0-2024"/>
    <m/>
    <x v="0"/>
    <n v="1"/>
    <n v="0"/>
    <n v="1"/>
    <s v="1371-2024 T5"/>
    <m/>
  </r>
  <r>
    <n v="90"/>
    <d v="2025-06-12T00:00:00"/>
    <n v="2025"/>
    <x v="5"/>
    <s v="Morales"/>
    <s v="Morales"/>
    <s v="AXEL ANTONIO MARTÍNEZ LÓPEZ"/>
    <s v="Representante Municipal"/>
    <s v="2405 02752 1804"/>
    <s v="259-2025"/>
    <s v="Tubo Diámetro 2 Plg X 6 Metros"/>
    <n v="2024"/>
    <s v="Agua Potable"/>
    <s v="Tubería"/>
    <n v="38"/>
    <n v="94.39"/>
    <n v="3586.82"/>
    <s v="018-0-2024"/>
    <n v="23443138"/>
    <x v="0"/>
    <n v="3.8"/>
    <n v="0"/>
    <n v="3.8"/>
    <s v="481-2025_x000a_482-2025_x000a_483-2025_x000a_484-2025"/>
    <m/>
  </r>
  <r>
    <n v="91"/>
    <d v="2025-06-12T00:00:00"/>
    <n v="2025"/>
    <x v="5"/>
    <s v="Morales"/>
    <s v="Morales"/>
    <s v="AXEL ANTONIO MARTÍNEZ LÓPEZ"/>
    <s v="Representante Municipal"/>
    <s v="2405 02752 1804"/>
    <s v="259-2025"/>
    <s v="Tubo Diametro 1 1/2 Plgs X 6 Mts"/>
    <n v="2024"/>
    <s v="Agua Potable"/>
    <s v="Tubería"/>
    <n v="44"/>
    <n v="62.79"/>
    <n v="2762.7599999999998"/>
    <s v="018-0-2024"/>
    <n v="23443138"/>
    <x v="0"/>
    <n v="4.4000000000000004"/>
    <n v="0"/>
    <n v="4.4000000000000004"/>
    <s v="481-2025_x000a_482-2025_x000a_483-2025_x000a_484-2025"/>
    <m/>
  </r>
  <r>
    <n v="92"/>
    <d v="2025-06-12T00:00:00"/>
    <n v="2025"/>
    <x v="5"/>
    <s v="Morales"/>
    <s v="Morales"/>
    <s v="AXEL ANTONIO MARTÍNEZ LÓPEZ"/>
    <s v="Representante Municipal"/>
    <s v="2405 02752 1804"/>
    <s v="259-2025"/>
    <s v="Tubo Diámetro 3 Plg X 6 Metros"/>
    <n v="2024"/>
    <s v="Agua Potable"/>
    <s v="Tubería"/>
    <n v="263"/>
    <n v="205"/>
    <n v="53915"/>
    <s v="018-0-2024"/>
    <n v="23443138"/>
    <x v="0"/>
    <n v="26.3"/>
    <n v="0"/>
    <n v="26.3"/>
    <s v="481-2025_x000a_482-2025_x000a_483-2025_x000a_484-2025"/>
    <m/>
  </r>
  <r>
    <n v="93"/>
    <d v="2025-06-11T00:00:00"/>
    <n v="2025"/>
    <x v="5"/>
    <s v="Morales"/>
    <s v="Morales"/>
    <s v="AXEL ANTONIO MARTÍNEZ LÓPEZ"/>
    <s v="Representante Municipal"/>
    <s v="2405 02752 1804"/>
    <s v="201-2025"/>
    <s v="Cupones Canjeables Por Kit De Techo Minimo"/>
    <n v="2024"/>
    <s v="Vivienda"/>
    <s v="Cupón Techo Mínimo"/>
    <n v="100"/>
    <n v="1632"/>
    <n v="163200"/>
    <s v="045-0-2024"/>
    <m/>
    <x v="2"/>
    <n v="100"/>
    <n v="0"/>
    <n v="100"/>
    <s v="492-2025 _x000a_491-2025"/>
    <s v="SI"/>
  </r>
  <r>
    <n v="94"/>
    <d v="2025-06-11T00:00:00"/>
    <n v="2025"/>
    <x v="6"/>
    <s v="Conguaco"/>
    <s v="Cabecera Municipal"/>
    <s v="JUAN JOSÉ GALICIA Y GALICIA"/>
    <s v="Alcalde Comunitario"/>
    <s v="1630 27781 2213"/>
    <s v="203-2025"/>
    <s v="Cupones Canjeables Por Kit De Techo Minimo"/>
    <n v="2024"/>
    <s v="Vivienda"/>
    <s v="Cupón Techo Mínimo"/>
    <n v="75"/>
    <n v="1632"/>
    <n v="122400"/>
    <s v="045-0-2024"/>
    <m/>
    <x v="2"/>
    <n v="75"/>
    <n v="0"/>
    <n v="75"/>
    <s v="970-2024"/>
    <s v="SI"/>
  </r>
  <r>
    <n v="95"/>
    <d v="2025-06-11T00:00:00"/>
    <n v="2025"/>
    <x v="6"/>
    <s v="Conguaco"/>
    <s v="Caserío Los Cerrones"/>
    <s v="JOSÉ ANTONIO LÓPEZ CRUZ"/>
    <s v="Alcalde Comunitario"/>
    <s v="1740 29233 2213"/>
    <s v="204-2025"/>
    <s v="Cupones Canjeables Por Kit De Techo Minimo"/>
    <n v="2024"/>
    <s v="Vivienda"/>
    <s v="Cupón Techo Mínimo"/>
    <n v="75"/>
    <n v="1632"/>
    <n v="122400"/>
    <s v="045-0-2024"/>
    <m/>
    <x v="2"/>
    <n v="75"/>
    <n v="0"/>
    <n v="75"/>
    <s v="972-2024"/>
    <s v="SI"/>
  </r>
  <r>
    <n v="96"/>
    <d v="2025-06-11T00:00:00"/>
    <n v="2025"/>
    <x v="6"/>
    <s v="Quesada"/>
    <s v="Quesada"/>
    <s v="CARLOS RENE ARRIVILLAGA JIMENEZ"/>
    <s v="Alcalde Municipal"/>
    <s v="2569 22217 2217"/>
    <s v="205-2025"/>
    <s v="Cupones Canjeables Por Kit De Techo Minimo"/>
    <n v="2024"/>
    <s v="Vivienda"/>
    <s v="Cupón Techo Mínimo"/>
    <n v="75"/>
    <n v="1632"/>
    <n v="122400"/>
    <s v="045-0-2024"/>
    <m/>
    <x v="2"/>
    <n v="75"/>
    <n v="0"/>
    <n v="75"/>
    <s v="836-2025"/>
    <s v="SI"/>
  </r>
  <r>
    <n v="97"/>
    <d v="2025-06-11T00:00:00"/>
    <n v="2025"/>
    <x v="5"/>
    <s v="Los Amates"/>
    <s v="Los Amates"/>
    <s v="MAURO LOPEZ LEIVA"/>
    <s v="Presidente de la Asociación de Desarrollo Integral Campesina Nueva Alianza -ADICNA-"/>
    <s v="2268 39753 2006"/>
    <s v="206-2025"/>
    <s v="Cupones Canjeables Por Kit De Techo Minimo"/>
    <n v="2024"/>
    <s v="Vivienda"/>
    <s v="Cupón Techo Mínimo"/>
    <n v="75"/>
    <n v="1632"/>
    <n v="122400"/>
    <s v="045-0-2024"/>
    <m/>
    <x v="2"/>
    <n v="75"/>
    <n v="0"/>
    <n v="75"/>
    <s v="1830-2025"/>
    <s v="SI"/>
  </r>
  <r>
    <n v="98"/>
    <d v="2025-06-12T00:00:00"/>
    <n v="2025"/>
    <x v="5"/>
    <s v="Livingston"/>
    <s v="Comunidad indígena Macho Creek"/>
    <s v="RAFAÉL ORELLANA RAMÍREZ"/>
    <s v="Guía Principal"/>
    <s v="1852 53946 1801"/>
    <s v="260-2025"/>
    <s v="Tubo Diámetro 2 Plg X 6 Metros"/>
    <n v="2024"/>
    <s v="Agua Potable"/>
    <s v="Tubería"/>
    <n v="300"/>
    <n v="94.39"/>
    <n v="28317"/>
    <s v="018-0-2024"/>
    <n v="23443138"/>
    <x v="0"/>
    <n v="30"/>
    <n v="0"/>
    <n v="30"/>
    <s v="1016-2024"/>
    <m/>
  </r>
  <r>
    <n v="99"/>
    <d v="2025-06-12T00:00:00"/>
    <n v="2025"/>
    <x v="1"/>
    <s v="Alta Verapaz"/>
    <s v="Dirección Departamental de Educación"/>
    <s v="ANIBAL ALFONZO JUÁREZ SIERRA"/>
    <s v="Director Ejecutivo IV"/>
    <s v="2512 70564 1614"/>
    <s v="262-2025"/>
    <s v="Mesa Triangular Escolar"/>
    <n v="2024"/>
    <s v="Mobiliario Escolar"/>
    <s v="Mobiliario Escolar"/>
    <n v="45"/>
    <n v="305"/>
    <n v="13725"/>
    <s v="027-0-2024"/>
    <n v="23508892"/>
    <x v="0"/>
    <n v="45"/>
    <n v="0"/>
    <n v="45"/>
    <s v="1910-2025"/>
    <m/>
  </r>
  <r>
    <n v="100"/>
    <d v="2025-06-12T00:00:00"/>
    <n v="2025"/>
    <x v="1"/>
    <s v="Alta Verapaz"/>
    <s v="Dirección Departamental de Educación"/>
    <s v="ANIBAL ALFONZO JUÁREZ SIERRA"/>
    <s v="Director Ejecutivo IV"/>
    <s v="2512 70564 1614"/>
    <s v="262-2025"/>
    <s v="Escritorio De Cátedra Con Silla"/>
    <n v="2024"/>
    <s v="Mobiliario Escolar"/>
    <s v="Mobiliario Escolar"/>
    <n v="9"/>
    <n v="1700"/>
    <n v="15300"/>
    <s v="053-0-2024"/>
    <m/>
    <x v="0"/>
    <n v="9"/>
    <n v="0"/>
    <n v="9"/>
    <s v="1910-2025"/>
    <m/>
  </r>
  <r>
    <n v="101"/>
    <d v="2025-06-12T00:00:00"/>
    <n v="2025"/>
    <x v="1"/>
    <s v="Alta Verapaz"/>
    <s v="Dirección Departamental de Educación"/>
    <s v="ANIBAL ALFONZO JUÁREZ SIERRA"/>
    <s v="Director Ejecutivo IV"/>
    <s v="2512 70564 1614"/>
    <s v="262-2025"/>
    <s v="Pizarra Para Equipamiento De Módulos Educativos"/>
    <n v="2023"/>
    <s v="Mobiliario Escolar"/>
    <s v="Mobiliario Escolar"/>
    <n v="2"/>
    <n v="1400"/>
    <n v="2800"/>
    <s v="CD-063-2023/JR"/>
    <n v="21696691"/>
    <x v="0"/>
    <n v="40"/>
    <n v="0"/>
    <n v="40"/>
    <s v="1910-2025"/>
    <m/>
  </r>
  <r>
    <n v="102"/>
    <d v="2025-06-12T00:00:00"/>
    <n v="2025"/>
    <x v="1"/>
    <s v="Alta Verapaz"/>
    <s v="Dirección Departamental de Educación"/>
    <s v="ANIBAL ALFONZO JUÁREZ SIERRA"/>
    <s v="Director Ejecutivo IV"/>
    <s v="2512 70564 1614"/>
    <s v="262-2025"/>
    <s v="Pupitre Con Silla Y Tablero"/>
    <n v="2024"/>
    <s v="Mobiliario Escolar"/>
    <s v="Mobiliario Escolar"/>
    <n v="160"/>
    <n v="270"/>
    <n v="43200"/>
    <s v="051-0-2024"/>
    <m/>
    <x v="0"/>
    <n v="160"/>
    <n v="0"/>
    <n v="160"/>
    <s v="1910-2025"/>
    <m/>
  </r>
  <r>
    <n v="103"/>
    <d v="2025-06-12T00:00:00"/>
    <n v="2025"/>
    <x v="1"/>
    <s v="Alta Verapaz"/>
    <s v="Dirección Departamental de Educación"/>
    <s v="ANIBAL ALFONZO JUÁREZ SIERRA"/>
    <s v="Director Ejecutivo IV"/>
    <s v="2512 70564 1614"/>
    <s v="262-2025"/>
    <s v="Organizador"/>
    <n v="2024"/>
    <s v="Mobiliario Escolar"/>
    <s v="Mobiliario Escolar"/>
    <n v="5"/>
    <n v="1900"/>
    <n v="9500"/>
    <s v="050-0-2024"/>
    <m/>
    <x v="0"/>
    <n v="50"/>
    <n v="0"/>
    <n v="50"/>
    <s v="1910-2025"/>
    <m/>
  </r>
  <r>
    <n v="104"/>
    <d v="2025-06-12T00:00:00"/>
    <n v="2025"/>
    <x v="5"/>
    <s v="Los Amates"/>
    <s v="Aldea Canaán"/>
    <s v="JAROL ESTUARDO DÍAZ ZACARIAS"/>
    <s v="Alcalde Comunitario"/>
    <s v="2517 78274 1805"/>
    <s v="263-2025"/>
    <s v="Tubo Diámetro 2 Plg X 6 Metros"/>
    <n v="2024"/>
    <s v="Agua Potable"/>
    <s v="Tubería"/>
    <n v="10"/>
    <n v="94.39"/>
    <n v="943.9"/>
    <s v="018-0-2024"/>
    <n v="23443138"/>
    <x v="0"/>
    <n v="1"/>
    <n v="0"/>
    <n v="1"/>
    <s v="708-2025"/>
    <m/>
  </r>
  <r>
    <n v="105"/>
    <d v="2025-06-12T00:00:00"/>
    <n v="2025"/>
    <x v="5"/>
    <s v="Los Amates"/>
    <s v="Aldea Canaán"/>
    <s v="JAROL ESTUARDO DÍAZ ZACARIAS"/>
    <s v="Alcalde Comunitario"/>
    <s v="2517 78274 1805"/>
    <s v="263-2025"/>
    <s v="Tubo Diametro 1 1/2 Plgs X 6 Mts"/>
    <n v="2024"/>
    <s v="Agua Potable"/>
    <s v="Tubería"/>
    <n v="10"/>
    <n v="62.79"/>
    <n v="627.9"/>
    <s v="018-0-2024"/>
    <n v="23443138"/>
    <x v="0"/>
    <n v="1"/>
    <n v="0"/>
    <n v="1"/>
    <s v="708-2025"/>
    <m/>
  </r>
  <r>
    <n v="106"/>
    <d v="2025-06-12T00:00:00"/>
    <n v="2025"/>
    <x v="5"/>
    <s v="Los Amates"/>
    <s v="Aldea Canaán"/>
    <s v="JAROL ESTUARDO DÍAZ ZACARIAS"/>
    <s v="Alcalde Comunitario"/>
    <s v="2517 78274 1805"/>
    <s v="263-2025"/>
    <s v="Tubo Diámetro 3 Plg X 6 Metros"/>
    <n v="2024"/>
    <s v="Agua Potable"/>
    <s v="Tubería"/>
    <n v="10"/>
    <n v="205"/>
    <n v="2050"/>
    <s v="018-0-2024"/>
    <n v="23443138"/>
    <x v="0"/>
    <n v="1"/>
    <n v="0"/>
    <n v="1"/>
    <s v="708-2025"/>
    <m/>
  </r>
  <r>
    <n v="107"/>
    <d v="2025-06-12T00:00:00"/>
    <n v="2025"/>
    <x v="5"/>
    <s v="Los Amates"/>
    <s v="Aldea La Libertad"/>
    <s v="EDGAR GENIS Y GENIS"/>
    <s v="Alcalde Comunitario"/>
    <s v="1668 56800 1805"/>
    <s v="264-2025"/>
    <s v="Tubo Diametro 1 1/2 Plgs X 6 Mts"/>
    <n v="2024"/>
    <s v="Agua Potable"/>
    <s v="Tubería"/>
    <n v="150"/>
    <n v="62.79"/>
    <n v="9418.5"/>
    <s v="018-0-2024"/>
    <n v="23443138"/>
    <x v="0"/>
    <n v="15"/>
    <n v="0"/>
    <n v="15"/>
    <s v="707-2025"/>
    <m/>
  </r>
  <r>
    <n v="108"/>
    <d v="2025-06-12T00:00:00"/>
    <n v="2025"/>
    <x v="5"/>
    <s v="Los Amates"/>
    <s v="Aldea La Ceiba"/>
    <s v="IRIS MARISOL DÍAZ GONZÁLEZ"/>
    <s v="Alcalde Comunitario"/>
    <s v="1762 85490 1805"/>
    <s v="265-2025"/>
    <s v="Tubo Diámetro 2 Plg X 6 Metros"/>
    <n v="2024"/>
    <s v="Agua Potable"/>
    <s v="Tubería"/>
    <n v="20"/>
    <n v="94.39"/>
    <n v="1887.8"/>
    <s v="018-0-2024"/>
    <n v="23443138"/>
    <x v="0"/>
    <n v="2"/>
    <n v="0"/>
    <n v="2"/>
    <s v="051-2025"/>
    <m/>
  </r>
  <r>
    <n v="109"/>
    <d v="2025-06-12T00:00:00"/>
    <n v="2025"/>
    <x v="5"/>
    <s v="Los Amates"/>
    <s v="Aldea La Ceiba"/>
    <s v="IRIS MARISOL DÍAZ GONZÁLEZ"/>
    <s v="Alcalde Comunitario"/>
    <s v="1762 85490 1805"/>
    <s v="265-2025"/>
    <s v="Tubo Diámetro 3 Plg X 6 Metros"/>
    <n v="2024"/>
    <s v="Agua Potable"/>
    <s v="Tubería"/>
    <n v="10"/>
    <n v="205"/>
    <n v="2050"/>
    <s v="018-0-2024"/>
    <n v="23443138"/>
    <x v="0"/>
    <n v="1"/>
    <n v="0"/>
    <n v="1"/>
    <s v="051-2025"/>
    <m/>
  </r>
  <r>
    <n v="110"/>
    <d v="2025-06-12T00:00:00"/>
    <n v="2025"/>
    <x v="5"/>
    <s v="Los Amates"/>
    <s v="Aldea La Democracia"/>
    <s v="AIDA ARCELY DUARTE VÁSQUES DE ORTEGA"/>
    <s v="Alcalde Comunitario"/>
    <s v="2462 55978 1805"/>
    <s v="266-2025"/>
    <s v="Tubo PVC Blanco Diametro 3/4 PLG X LRG 6 MTS"/>
    <n v="2023"/>
    <s v="Agua Potable"/>
    <s v="Tubería"/>
    <n v="50"/>
    <n v="55"/>
    <n v="2750"/>
    <s v="012-0-2023"/>
    <n v="19301820"/>
    <x v="0"/>
    <n v="5"/>
    <n v="0"/>
    <n v="5"/>
    <s v="318-2025"/>
    <m/>
  </r>
  <r>
    <n v="111"/>
    <d v="2025-06-13T00:00:00"/>
    <n v="2025"/>
    <x v="3"/>
    <s v="Olopa"/>
    <s v="Olopa"/>
    <s v="FREDY JOSÉ DÍAZ SAGASTUME"/>
    <s v="Representante Municipal"/>
    <s v="3382 63535 2006"/>
    <s v="269-2025"/>
    <s v="Kit Para Recolección De Agua De Lluvia"/>
    <n v="2023"/>
    <s v="Agua Potable"/>
    <s v="Agua Potable"/>
    <n v="175"/>
    <n v="1125"/>
    <n v="196875"/>
    <s v="035-0-2024"/>
    <m/>
    <x v="0"/>
    <n v="875"/>
    <n v="0"/>
    <n v="875"/>
    <s v="868-2025"/>
    <m/>
  </r>
  <r>
    <n v="112"/>
    <d v="2025-06-13T00:00:00"/>
    <n v="2025"/>
    <x v="3"/>
    <s v="Olopa"/>
    <s v="Olopa"/>
    <s v="FREDY JOSÉ DÍAZ SAGASTUME"/>
    <s v="Representante Municipal"/>
    <s v="3382 63535 2006"/>
    <s v="209-2025"/>
    <s v="Cupones Canjeables Por Kit De Techo Minimo"/>
    <n v="2024"/>
    <s v="Vivienda"/>
    <s v="Cupón Techo Mínimo"/>
    <n v="175"/>
    <n v="1632"/>
    <n v="285600"/>
    <s v="045-0-2024"/>
    <m/>
    <x v="2"/>
    <n v="175"/>
    <n v="0"/>
    <n v="175"/>
    <s v="868-2025"/>
    <s v="NO"/>
  </r>
  <r>
    <n v="113"/>
    <d v="2025-06-13T00:00:00"/>
    <n v="2025"/>
    <x v="6"/>
    <s v="Jutiapa"/>
    <s v="Caserío La Lagunita, Cantón Nueva Esperanza"/>
    <s v="CÉSAR AUGUSTO CARDONA VALDEZ"/>
    <s v="Coordinador del Consejo Comunitario de Desarrollo -COCODE-"/>
    <s v="1710 72391 2201"/>
    <s v="270-2025"/>
    <s v="Machete"/>
    <n v="2024"/>
    <s v="Agropecuario Y Artesanal"/>
    <s v="Herramienta de Labranza"/>
    <n v="100"/>
    <n v="41.03"/>
    <n v="4103"/>
    <s v="054-0-2024"/>
    <m/>
    <x v="0"/>
    <n v="100"/>
    <n v="0"/>
    <n v="100"/>
    <s v="834-2025"/>
    <m/>
  </r>
  <r>
    <n v="114"/>
    <d v="2025-06-13T00:00:00"/>
    <n v="2025"/>
    <x v="6"/>
    <s v="Jutiapa"/>
    <s v="Caserío La Lagunita, Cantón Nueva Esperanza"/>
    <s v="CÉSAR AUGUSTO CARDONA VALDEZ"/>
    <s v="Coordinador del Consejo Comunitario de Desarrollo -COCODE-"/>
    <s v="1710 72391 2201"/>
    <s v="270-2025"/>
    <s v="Pala Con Cabo"/>
    <n v="2024"/>
    <s v="Agropecuario Y Artesanal"/>
    <s v="Herramienta de Labranza"/>
    <n v="100"/>
    <n v="64.72"/>
    <n v="6472"/>
    <s v="054-0-2024"/>
    <m/>
    <x v="0"/>
    <n v="100"/>
    <n v="0"/>
    <n v="100"/>
    <s v="834-2025"/>
    <m/>
  </r>
  <r>
    <n v="115"/>
    <d v="2025-06-13T00:00:00"/>
    <n v="2025"/>
    <x v="6"/>
    <s v="Jutiapa"/>
    <s v="Caserío La Lagunita, Cantón Nueva Esperanza"/>
    <s v="CÉSAR AUGUSTO CARDONA VALDEZ"/>
    <s v="Coordinador del Consejo Comunitario de Desarrollo -COCODE-"/>
    <s v="1710 72391 2201"/>
    <s v="210-2025"/>
    <s v="Colchonetas"/>
    <n v="2024"/>
    <s v="Vulnerabilidad"/>
    <s v="Colchoneta"/>
    <n v="141"/>
    <n v="145"/>
    <n v="20445"/>
    <s v="003-0-2024"/>
    <n v="22628002"/>
    <x v="2"/>
    <n v="141"/>
    <n v="0"/>
    <n v="141"/>
    <s v="834-2025"/>
    <m/>
  </r>
  <r>
    <n v="116"/>
    <d v="2025-06-13T00:00:00"/>
    <n v="2025"/>
    <x v="6"/>
    <s v="Conguaco"/>
    <s v="Caserío Los Cerrones"/>
    <s v="JOSÉ ANTONIO LÓPEZ CRUZ"/>
    <s v="Alcalde Comunitario"/>
    <s v="1740 29233 2213"/>
    <s v="271-2025"/>
    <s v="Tanque Flexible "/>
    <n v="2025"/>
    <s v="Agua Potable"/>
    <s v="Agua Potable"/>
    <n v="75"/>
    <n v="788.5"/>
    <n v="59137.5"/>
    <s v="001-0-2025"/>
    <m/>
    <x v="0"/>
    <n v="75"/>
    <n v="0"/>
    <n v="75"/>
    <s v="554-2024"/>
    <m/>
  </r>
  <r>
    <n v="117"/>
    <d v="2025-06-13T00:00:00"/>
    <n v="2025"/>
    <x v="3"/>
    <s v="San Juan Ermita"/>
    <s v="San Juan Ermita"/>
    <s v="WILSON RUBEN GUERRA PORTILLO"/>
    <s v="Alcalde Municipal "/>
    <s v="1974 83992 2003"/>
    <s v="272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617-2024 T4"/>
    <m/>
  </r>
  <r>
    <n v="118"/>
    <d v="2025-06-13T00:00:00"/>
    <n v="2025"/>
    <x v="3"/>
    <s v="San Juan Ermita"/>
    <s v="San Juan Ermita"/>
    <s v="WILSON RUBEN GUERRA PORTILLO"/>
    <s v="Alcalde Municipal "/>
    <s v="1974 83992 2003"/>
    <s v="272-2025"/>
    <s v="Proyector 3,400 Lumen"/>
    <n v="2024"/>
    <s v="Entidades"/>
    <s v="Taller de Computación"/>
    <n v="1"/>
    <n v="3579"/>
    <n v="3579"/>
    <s v="020-0-2024"/>
    <m/>
    <x v="0"/>
    <n v="1"/>
    <n v="60"/>
    <n v="61"/>
    <s v="1617-2024 T4"/>
    <m/>
  </r>
  <r>
    <n v="119"/>
    <d v="2025-06-13T00:00:00"/>
    <n v="2025"/>
    <x v="3"/>
    <s v="San Juan Ermita"/>
    <s v="San Juan Ermita"/>
    <s v="WILSON RUBEN GUERRA PORTILLO"/>
    <s v="Alcalde Municipal "/>
    <s v="1974 83992 2003"/>
    <s v="272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617-2024 T4"/>
    <m/>
  </r>
  <r>
    <n v="120"/>
    <d v="2025-06-16T00:00:00"/>
    <n v="2025"/>
    <x v="6"/>
    <s v="El Adelanto"/>
    <s v="El Adelanto"/>
    <s v="MELVIN SAMAYOA ARGUETA"/>
    <s v="Alcalde Municipal"/>
    <s v="1617 24795 2209"/>
    <s v="273-2025"/>
    <s v="Tanque Flexible "/>
    <n v="2025"/>
    <s v="Agua Potable"/>
    <s v="Agua Potable"/>
    <n v="75"/>
    <n v="788.5"/>
    <n v="59137.5"/>
    <s v="001-0-2025"/>
    <m/>
    <x v="0"/>
    <n v="75"/>
    <n v="0"/>
    <n v="75"/>
    <s v="708-2024"/>
    <m/>
  </r>
  <r>
    <n v="121"/>
    <d v="2025-06-16T00:00:00"/>
    <n v="2025"/>
    <x v="6"/>
    <s v="El Adelanto"/>
    <s v="El Adelanto"/>
    <s v="MELVIN SAMAYOA ARGUETA"/>
    <s v="Alcalde Municipal"/>
    <s v="1617 24795 2209"/>
    <s v="273-2025"/>
    <s v="Azadon Con Cabo"/>
    <n v="2024"/>
    <s v="Agropecuario Y Artesanal"/>
    <s v="Herramienta de Labranza"/>
    <n v="150"/>
    <n v="111.36"/>
    <n v="16704"/>
    <s v="054-0-2024"/>
    <m/>
    <x v="0"/>
    <n v="150"/>
    <n v="0"/>
    <n v="150"/>
    <s v="705-2024"/>
    <m/>
  </r>
  <r>
    <n v="122"/>
    <d v="2025-06-16T00:00:00"/>
    <n v="2025"/>
    <x v="7"/>
    <s v="Santa María Ixhuatán"/>
    <s v="Santa María Ixhuatán"/>
    <s v="WILSÓN ANTONIO GONZÁLEZ CORADO"/>
    <s v="Alcalde Municipal"/>
    <s v="1912 56269 0610"/>
    <s v="211-2025"/>
    <s v="Cupones Canjeables Por Kit De Techo Minimo"/>
    <n v="2024"/>
    <s v="Vivienda"/>
    <s v="Cupón Techo Mínimo"/>
    <n v="100"/>
    <n v="1632"/>
    <n v="163200"/>
    <s v="045-0-2024"/>
    <m/>
    <x v="2"/>
    <n v="100"/>
    <n v="0"/>
    <n v="100"/>
    <s v="1145-2024_x000a_1143-2024"/>
    <s v="SI"/>
  </r>
  <r>
    <n v="123"/>
    <d v="2025-06-16T00:00:00"/>
    <n v="2025"/>
    <x v="7"/>
    <s v="Taxisco"/>
    <s v="Taxisco"/>
    <s v="VIDAL MONTEPEQUE BARILLAS"/>
    <s v="Alcalde Municipal"/>
    <s v="1785 78118 0609"/>
    <s v="212-2025"/>
    <s v="Cupones Canjeables Por Kit De Techo Minimo"/>
    <n v="2024"/>
    <s v="Vivienda"/>
    <s v="Cupón Techo Mínimo"/>
    <n v="173"/>
    <n v="1632"/>
    <n v="282336"/>
    <s v="045-0-2024"/>
    <m/>
    <x v="2"/>
    <n v="173"/>
    <n v="0"/>
    <n v="173"/>
    <s v="180-2025_x000a_181-2025_x000a_185-2025_x000a_186-2025_x000a_187-2025_x000a_188-2025_x000a_189-2025_x000a_183-2025_x000a_184-2025"/>
    <s v="SI"/>
  </r>
  <r>
    <n v="124"/>
    <d v="2025-06-18T00:00:00"/>
    <n v="2025"/>
    <x v="7"/>
    <s v="Chiquimulilla"/>
    <s v="Caserío Vista Hermosa San Bernardo"/>
    <s v="JORGE LÉMUS MAYEN"/>
    <s v="Presidente del Consejo Comunitario de Desarrollo -COCODE-"/>
    <s v="1665 38418 0608"/>
    <s v="283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534-2025"/>
    <m/>
  </r>
  <r>
    <n v="125"/>
    <d v="2025-06-18T00:00:00"/>
    <n v="2025"/>
    <x v="2"/>
    <s v="Salamá"/>
    <s v="Aldea Unión Barrios"/>
    <s v="ROBERTO HERNÁNDEZ LÓPEZ"/>
    <s v="Presidente del Consejo Comunitario de Desarrollo -COCODE-"/>
    <s v="1965 90965 1501"/>
    <s v="284-2025"/>
    <s v="Molino Standard"/>
    <n v="2024"/>
    <s v="Vulnerabilidad"/>
    <s v="Molino"/>
    <n v="12"/>
    <n v="210"/>
    <n v="2520"/>
    <s v="046-0-2024"/>
    <m/>
    <x v="1"/>
    <n v="96"/>
    <n v="0"/>
    <n v="96"/>
    <s v="2834-2025"/>
    <m/>
  </r>
  <r>
    <n v="126"/>
    <d v="2025-06-18T00:00:00"/>
    <n v="2025"/>
    <x v="8"/>
    <s v="San Pablo la Laguna"/>
    <s v="San Pablo la Laguna"/>
    <s v="GASPAR IXCAYÁ CULÚM"/>
    <s v="Alcalde Municipal"/>
    <s v="1971 21349 0715"/>
    <s v="285-2025"/>
    <s v="Estufa Ahorradora de Leña"/>
    <n v="2024"/>
    <s v="Vulnerabilidad"/>
    <s v="Estufa"/>
    <n v="210"/>
    <n v="1295"/>
    <n v="271950"/>
    <s v="006-0-2024"/>
    <m/>
    <x v="1"/>
    <n v="1050"/>
    <n v="0"/>
    <n v="1050"/>
    <s v="2631-2025 A"/>
    <m/>
  </r>
  <r>
    <n v="127"/>
    <d v="2025-06-18T00:00:00"/>
    <n v="2025"/>
    <x v="8"/>
    <s v="Santa Catarina Palopo"/>
    <s v="Santa Catarina Palopo"/>
    <s v="ANTONIO TAX LÓPEZ"/>
    <s v="Alcalde Municipal"/>
    <s v="1575 85948 0711"/>
    <s v="286-2025"/>
    <s v="Estufa Ahorradora de Leña"/>
    <n v="2024"/>
    <s v="Vulnerabilidad"/>
    <s v="Estufa"/>
    <n v="270"/>
    <n v="1295"/>
    <n v="349650"/>
    <s v="006-0-2024"/>
    <m/>
    <x v="1"/>
    <n v="1350"/>
    <n v="0"/>
    <n v="1350"/>
    <s v="2661-2025"/>
    <m/>
  </r>
  <r>
    <n v="128"/>
    <d v="2025-06-18T00:00:00"/>
    <n v="2025"/>
    <x v="7"/>
    <s v="Pueblo Nuevo Viñas"/>
    <s v="Pueblo Nuevo Viñas"/>
    <s v="CRISTIAMS JOSUE BLANCO FAJARDO"/>
    <s v="Alcalde Municipal"/>
    <s v="1902 93098 0613"/>
    <s v="275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75-2024 T4"/>
    <m/>
  </r>
  <r>
    <n v="129"/>
    <d v="2025-06-18T00:00:00"/>
    <n v="2025"/>
    <x v="7"/>
    <s v="Pueblo Nuevo Viñas"/>
    <s v="Pueblo Nuevo Viñas"/>
    <s v="CRISTIAMS JOSUE BLANCO FAJARDO"/>
    <s v="Alcalde Municipal"/>
    <s v="1902 93098 0613"/>
    <s v="275-2025"/>
    <s v="Proyector 3,400 Lumen"/>
    <n v="2024"/>
    <s v="Entidades"/>
    <s v="Taller de Computación"/>
    <n v="1"/>
    <n v="3579"/>
    <n v="3579"/>
    <s v="020-0-2024"/>
    <m/>
    <x v="0"/>
    <n v="1"/>
    <n v="60"/>
    <n v="61"/>
    <s v="1375-2024 T4"/>
    <m/>
  </r>
  <r>
    <n v="130"/>
    <d v="2025-06-18T00:00:00"/>
    <n v="2025"/>
    <x v="7"/>
    <s v="Pueblo Nuevo Viñas"/>
    <s v="Pueblo Nuevo Viñas"/>
    <s v="CRISTIAMS JOSUE BLANCO FAJARDO"/>
    <s v="Alcalde Municipal"/>
    <s v="1902 93098 0613"/>
    <s v="275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75-2024 T4"/>
    <m/>
  </r>
  <r>
    <n v="131"/>
    <d v="2025-06-18T00:00:00"/>
    <n v="2025"/>
    <x v="9"/>
    <s v="San Pedro Pinula"/>
    <s v="San Pedro Pinula"/>
    <s v="JOSÉ ROBERTO RAMÍREZ GUERRA"/>
    <s v="Alcalde Municipal"/>
    <s v="2492 04584 2102"/>
    <s v="277-2025"/>
    <s v="Proyector 3,400 Lumen"/>
    <n v="2024"/>
    <s v="Entidades"/>
    <s v="Taller de Computación"/>
    <n v="1"/>
    <n v="3579"/>
    <n v="3579"/>
    <s v="020-0-2024"/>
    <m/>
    <x v="0"/>
    <n v="1"/>
    <n v="60"/>
    <n v="61"/>
    <s v="397-2025 T4"/>
    <m/>
  </r>
  <r>
    <n v="132"/>
    <d v="2025-06-18T00:00:00"/>
    <n v="2025"/>
    <x v="9"/>
    <s v="San Pedro Pinula"/>
    <s v="San Pedro Pinula"/>
    <s v="JOSÉ ROBERTO RAMÍREZ GUERRA"/>
    <s v="Alcalde Municipal"/>
    <s v="2492 04584 2102"/>
    <s v="277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397-2025 T4"/>
    <m/>
  </r>
  <r>
    <n v="133"/>
    <d v="2025-06-18T00:00:00"/>
    <n v="2025"/>
    <x v="9"/>
    <s v="San Pedro Pinula"/>
    <s v="San Pedro Pinula"/>
    <s v="JOSÉ ROBERTO RAMÍREZ GUERRA"/>
    <s v="Alcalde Municipal"/>
    <s v="2492 04584 2102"/>
    <s v="277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397-2025 T4"/>
    <m/>
  </r>
  <r>
    <n v="134"/>
    <d v="2025-06-18T00:00:00"/>
    <n v="2025"/>
    <x v="9"/>
    <s v="San Manuel Chaparrón"/>
    <s v="San Manuel Chaparrón"/>
    <s v="RICARDO ALBERTO SANDOVAL NORIEGA"/>
    <s v="Alcalde Municipal"/>
    <s v="2538 20960 0101"/>
    <s v="278-2025"/>
    <s v="Tanque Flexible "/>
    <n v="2025"/>
    <s v="Agua Potable"/>
    <s v="Agua Potable"/>
    <n v="25"/>
    <n v="788.5"/>
    <n v="19712.5"/>
    <s v="001-0-2025"/>
    <m/>
    <x v="0"/>
    <n v="25"/>
    <n v="0"/>
    <n v="25"/>
    <s v="2465-2025"/>
    <m/>
  </r>
  <r>
    <n v="135"/>
    <d v="2025-06-19T00:00:00"/>
    <n v="2025"/>
    <x v="3"/>
    <s v="San Juan Ermita"/>
    <s v="San Juan Ermita"/>
    <s v="MARVIN ENRIQUE ZEPEDA GONZALEZ"/>
    <s v="Alcalde Municipal"/>
    <s v="1991 95714 2202"/>
    <s v="279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95-2025 T4 "/>
    <m/>
  </r>
  <r>
    <n v="136"/>
    <d v="2025-06-19T00:00:00"/>
    <n v="2025"/>
    <x v="3"/>
    <s v="San Juan Ermita"/>
    <s v="San Juan Ermita"/>
    <s v="MARVIN ENRIQUE ZEPEDA GONZALEZ"/>
    <s v="Alcalde Municipal"/>
    <s v="1991 95714 2202"/>
    <s v="279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95-2025 T4 "/>
    <m/>
  </r>
  <r>
    <n v="137"/>
    <d v="2025-06-19T00:00:00"/>
    <n v="2025"/>
    <x v="3"/>
    <s v="San Juan Ermita"/>
    <s v="San Juan Ermita"/>
    <s v="MARVIN ENRIQUE ZEPEDA GONZALEZ"/>
    <s v="Alcalde Municipal"/>
    <s v="1991 95714 2202"/>
    <s v="279-2025"/>
    <s v="Proyector 3,400 Lumen"/>
    <n v="2024"/>
    <s v="Entidades"/>
    <s v="Taller de Computación"/>
    <n v="1"/>
    <n v="3579"/>
    <n v="3579"/>
    <s v="020-0-2024"/>
    <m/>
    <x v="0"/>
    <n v="1"/>
    <n v="60"/>
    <n v="61"/>
    <s v="1395-2025 T4 "/>
    <m/>
  </r>
  <r>
    <n v="138"/>
    <d v="2025-06-19T00:00:00"/>
    <n v="2025"/>
    <x v="6"/>
    <s v="Pasaco"/>
    <s v="Caserío Prados"/>
    <s v="GLENDA ELIZABETH CALDERÓN CORTEZ"/>
    <s v="Presidente del Consejo Comunitario de Desarrollo -COCODE-"/>
    <s v="2201 28278 2215"/>
    <s v="280-2025"/>
    <s v="Tubo Diametro 1 1/2 Plgs X 6 Mts"/>
    <n v="2024"/>
    <s v="Agua Potable"/>
    <s v="Tubería"/>
    <n v="150"/>
    <n v="62.79"/>
    <n v="9418.5"/>
    <s v="018-0-2024"/>
    <n v="23443138"/>
    <x v="0"/>
    <n v="15"/>
    <n v="0"/>
    <n v="15"/>
    <s v="651-2024"/>
    <m/>
  </r>
  <r>
    <n v="139"/>
    <d v="2025-06-19T00:00:00"/>
    <n v="2025"/>
    <x v="6"/>
    <s v="Pasaco"/>
    <s v="Caserío Prados"/>
    <s v="GLENDA ELIZABETH CALDERÓN CORTEZ"/>
    <s v="Presidente del Consejo Comunitario de Desarrollo -COCODE-"/>
    <s v="2201 28278 2215"/>
    <s v="280-2025"/>
    <s v="Tubo Diámetro 2 Plg X 6 Metros"/>
    <n v="2024"/>
    <s v="Agua Potable"/>
    <s v="Tubería"/>
    <n v="150"/>
    <n v="94.39"/>
    <n v="14158.5"/>
    <s v="018-0-2024"/>
    <n v="23443138"/>
    <x v="0"/>
    <n v="15"/>
    <n v="0"/>
    <n v="15"/>
    <s v="651-2024"/>
    <m/>
  </r>
  <r>
    <n v="140"/>
    <d v="2025-06-19T00:00:00"/>
    <n v="2025"/>
    <x v="9"/>
    <s v="San Pedro Pinula"/>
    <s v="Aldea Agua Zarca"/>
    <s v="CÉSAR SALGUERO NÁJERA"/>
    <s v="Vocal IV del Consejo Comunitario de Desarrollo -COCODE-"/>
    <s v="1971 77247 2102"/>
    <s v="282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2606-2025"/>
    <m/>
  </r>
  <r>
    <n v="141"/>
    <d v="2025-06-19T00:00:00"/>
    <n v="2025"/>
    <x v="2"/>
    <s v="Salamá"/>
    <s v="Aldea Unión Barrios"/>
    <s v="ROBERTO HERNÁNDEZ LÓPEZ"/>
    <s v="Presidente del Consejo Comunitario de Desarrollo -COCODE-"/>
    <s v="1965 90965 1501"/>
    <s v="283-2025"/>
    <s v="Kit Para Recolección De Agua De Lluvia"/>
    <n v="2023"/>
    <s v="Agua Potable"/>
    <s v="Agua Potable"/>
    <n v="43"/>
    <n v="1125"/>
    <n v="48375"/>
    <s v="035-0-2024"/>
    <m/>
    <x v="0"/>
    <n v="215"/>
    <n v="0"/>
    <n v="215"/>
    <s v="2834-2025"/>
    <m/>
  </r>
  <r>
    <n v="142"/>
    <d v="2025-06-19T00:00:00"/>
    <n v="2025"/>
    <x v="2"/>
    <s v="Salamá"/>
    <s v="Aldea Unión Barrios"/>
    <s v="ROBERTO HERNÁNDEZ LÓPEZ"/>
    <s v="Presidente del Consejo Comunitario de Desarrollo -COCODE-"/>
    <s v="1965 90965 1501"/>
    <s v="283-2025"/>
    <s v="Carreta De Mano"/>
    <n v="2024"/>
    <s v="Agropecuario Y Artesanal"/>
    <s v="Herramienta de Albañileria"/>
    <n v="8"/>
    <n v="310"/>
    <n v="2480"/>
    <s v="052-0-2024"/>
    <n v="23048735"/>
    <x v="0"/>
    <n v="8"/>
    <n v="0"/>
    <n v="8"/>
    <s v="2834-2025"/>
    <m/>
  </r>
  <r>
    <n v="143"/>
    <d v="2025-06-19T00:00:00"/>
    <n v="2025"/>
    <x v="3"/>
    <s v="San Juan Ermita"/>
    <s v="San Juan Ermita"/>
    <s v="WILSON RUBEN GUERRA PORTILLO"/>
    <s v="Alcalde Municipal"/>
    <s v="1974 83992 2003"/>
    <s v="284-2025"/>
    <s v="Mezcladora Para Concreto"/>
    <n v="2024"/>
    <s v="Entidades"/>
    <s v="Mezcladora"/>
    <n v="2"/>
    <n v="16250"/>
    <n v="32500"/>
    <s v="023-0-2024"/>
    <m/>
    <x v="0"/>
    <n v="2"/>
    <n v="50"/>
    <n v="52"/>
    <s v="2742-2025"/>
    <m/>
  </r>
  <r>
    <n v="144"/>
    <d v="2025-06-19T00:00:00"/>
    <n v="2025"/>
    <x v="3"/>
    <s v="San Juan Ermita"/>
    <s v="San Juan Ermita"/>
    <s v="WILSON RUBEN GUERRA PORTILLO"/>
    <s v="Alcalde Municipal"/>
    <s v="1974 83992 2003"/>
    <s v="285-2025"/>
    <s v="Plancha Compactadora De Suelo"/>
    <n v="2024"/>
    <s v="Entidades"/>
    <s v="Plancha Compartadora"/>
    <n v="1"/>
    <n v="11999"/>
    <n v="11999"/>
    <s v="CD-071-2024/EE"/>
    <m/>
    <x v="0"/>
    <n v="1"/>
    <n v="50"/>
    <n v="51"/>
    <s v="2742-2025"/>
    <m/>
  </r>
  <r>
    <n v="145"/>
    <d v="2025-06-19T00:00:00"/>
    <n v="2025"/>
    <x v="2"/>
    <s v="Salamá"/>
    <s v="Aldea Unión Barrios"/>
    <s v="ROBERTO HERNÁNDEZ LÓPEZ"/>
    <s v="Presidente del Consejo Comunitario de Desarrollo -COCODE-"/>
    <s v="1965 90965 1501"/>
    <s v="213-2025"/>
    <s v="Colchonetas"/>
    <n v="2024"/>
    <s v="Vulnerabilidad"/>
    <s v="Colchoneta"/>
    <n v="12"/>
    <n v="145"/>
    <n v="1740"/>
    <s v="003-0-2024"/>
    <n v="22628002"/>
    <x v="2"/>
    <n v="12"/>
    <n v="0"/>
    <n v="12"/>
    <s v="2834-2025"/>
    <m/>
  </r>
  <r>
    <n v="146"/>
    <d v="2025-06-19T00:00:00"/>
    <n v="2025"/>
    <x v="2"/>
    <s v="Salamá"/>
    <s v="Aldea Divina Providencia"/>
    <s v="SEBASTIAN CHÓN"/>
    <s v="Presidente del Consejo Comunitario de Desarrollo -COCODE-"/>
    <s v="2367 42582 1508"/>
    <s v="214-2025"/>
    <s v="Colchonetas"/>
    <n v="2024"/>
    <s v="Vulnerabilidad"/>
    <s v="Colchoneta"/>
    <n v="10"/>
    <n v="145"/>
    <n v="1450"/>
    <s v="003-0-2024"/>
    <n v="22628002"/>
    <x v="2"/>
    <n v="10"/>
    <n v="0"/>
    <n v="10"/>
    <s v="1000-2025"/>
    <m/>
  </r>
  <r>
    <n v="147"/>
    <d v="2025-06-19T00:00:00"/>
    <n v="2025"/>
    <x v="2"/>
    <s v="Salamá"/>
    <s v="Aldea Niño Perdido"/>
    <s v="BAUDILIO MEJIA ENRIQUEZ"/>
    <s v="Presidente del Consejo Comunitario de Desarrollo -COCODE-"/>
    <s v="1951 67651 1501"/>
    <s v="215-2025"/>
    <s v="Colchonetas"/>
    <n v="2024"/>
    <s v="Vulnerabilidad"/>
    <s v="Colchoneta"/>
    <n v="15"/>
    <n v="145"/>
    <n v="2175"/>
    <s v="003-0-2024"/>
    <n v="22628002"/>
    <x v="2"/>
    <n v="15"/>
    <n v="0"/>
    <n v="15"/>
    <s v="999-2025"/>
    <m/>
  </r>
  <r>
    <n v="148"/>
    <d v="2025-06-19T00:00:00"/>
    <n v="2025"/>
    <x v="2"/>
    <s v="Salamá"/>
    <s v="Aldea San José El Espinero"/>
    <s v="ROCAEL ROLANDO RODRIGUEZ SEP"/>
    <s v="Presidente del Consejo Comunitario de Desarrollo -COCODE-"/>
    <s v="1681 69096 1501"/>
    <s v="216-2025"/>
    <s v="Colchonetas"/>
    <n v="2024"/>
    <s v="Vulnerabilidad"/>
    <s v="Colchoneta"/>
    <n v="13"/>
    <n v="145"/>
    <n v="1885"/>
    <s v="003-0-2024"/>
    <n v="22628002"/>
    <x v="2"/>
    <n v="13"/>
    <n v="0"/>
    <n v="13"/>
    <s v="998-2025"/>
    <m/>
  </r>
  <r>
    <n v="149"/>
    <d v="2025-06-20T00:00:00"/>
    <n v="2025"/>
    <x v="3"/>
    <s v="Jocotán"/>
    <s v="Jocotán"/>
    <s v="FRANCISCO SALOMÓN PÉREZ LORENZO"/>
    <s v="Síndico Segundo"/>
    <s v="3822 50850 2004"/>
    <s v="286-2025"/>
    <s v="Mezcladora Para Concreto"/>
    <n v="2024"/>
    <s v="Entidades"/>
    <s v="Mezcladora"/>
    <n v="4"/>
    <n v="16250"/>
    <n v="65000"/>
    <s v="023-0-2024"/>
    <m/>
    <x v="0"/>
    <n v="4"/>
    <n v="50"/>
    <n v="54"/>
    <s v="2741-2025 "/>
    <m/>
  </r>
  <r>
    <n v="150"/>
    <d v="2025-06-20T00:00:00"/>
    <n v="2025"/>
    <x v="3"/>
    <s v="Jocotán"/>
    <s v="Jocotán"/>
    <s v="FRANCISCO SALOMÓN PÉREZ LORENZO"/>
    <s v="Síndico Segundo"/>
    <s v="3822 50850 2004"/>
    <s v="287-2025"/>
    <s v="Plancha Compactadora De Suelo"/>
    <n v="2024"/>
    <s v="Entidades"/>
    <s v="Plancha Compartadora"/>
    <n v="1"/>
    <n v="11999"/>
    <n v="11999"/>
    <s v="CD-071-2024/EE"/>
    <m/>
    <x v="0"/>
    <n v="1"/>
    <n v="50"/>
    <n v="51"/>
    <s v="2741-2025 "/>
    <m/>
  </r>
  <r>
    <n v="151"/>
    <d v="2025-06-23T00:00:00"/>
    <n v="2025"/>
    <x v="4"/>
    <s v="Santiago Chimaltenango"/>
    <s v="Caserío Horizonte"/>
    <s v="RIGOBERTO MARTÍN JIMÉNEZ"/>
    <s v="Presidente del Consejo Comunitario de Desarrollo -COCODE-"/>
    <s v="2379 38472 1330"/>
    <s v="287-2025"/>
    <s v="Arroz De 10 Kilos"/>
    <n v="2024"/>
    <s v="Alimentos"/>
    <s v="Arroz"/>
    <n v="600"/>
    <n v="0"/>
    <n v="0"/>
    <s v="China Taiwan"/>
    <m/>
    <x v="1"/>
    <n v="300"/>
    <n v="0"/>
    <n v="300"/>
    <s v="1750-2025"/>
    <m/>
  </r>
  <r>
    <n v="152"/>
    <d v="2025-06-23T00:00:00"/>
    <n v="2025"/>
    <x v="4"/>
    <s v="San Miguel Acatán"/>
    <s v="Caserío Cantelaj Ixlahuitz, Aldea Yalaj"/>
    <s v="MARTIN JUAN FRANCISCO"/>
    <s v="Presidente del Consejo Comunitario de Desarrollo -COCODE-"/>
    <s v="1793 55554 1313"/>
    <s v="289-2025"/>
    <s v="Arroz De 10 Kilos"/>
    <n v="2024"/>
    <s v="Alimentos"/>
    <s v="Arroz"/>
    <n v="400"/>
    <n v="0"/>
    <n v="0"/>
    <s v="China Taiwan"/>
    <m/>
    <x v="1"/>
    <n v="200"/>
    <n v="0"/>
    <n v="200"/>
    <s v="1496-2025"/>
    <m/>
  </r>
  <r>
    <n v="153"/>
    <d v="2025-06-25T00:00:00"/>
    <n v="2025"/>
    <x v="0"/>
    <s v="Chajul"/>
    <s v="Chajul"/>
    <s v="BORIS ESTUARDO ALVARADO SOSA"/>
    <s v="Representante Municipal "/>
    <s v="1789 01520 0101"/>
    <s v="288-2025"/>
    <s v="Mezcladora Para Concreto"/>
    <n v="2024"/>
    <s v="Entidades"/>
    <s v="Mezcladora"/>
    <n v="2"/>
    <n v="16250"/>
    <n v="32500"/>
    <s v="023-0-2024"/>
    <m/>
    <x v="0"/>
    <n v="2"/>
    <n v="50"/>
    <n v="52"/>
    <s v="2740-2025"/>
    <m/>
  </r>
  <r>
    <n v="154"/>
    <d v="2025-06-25T00:00:00"/>
    <n v="2025"/>
    <x v="0"/>
    <s v="Chajul"/>
    <s v="Chajul"/>
    <s v="BORIS ESTUARDO ALVARADO SOSA"/>
    <s v="Representante Municipal "/>
    <s v="1789 01520 0101"/>
    <s v="289-2025"/>
    <s v="Plancha Compactadora De Suelo"/>
    <n v="2024"/>
    <s v="Entidades"/>
    <s v="Plancha Compartadora"/>
    <n v="1"/>
    <n v="11999"/>
    <n v="11999"/>
    <s v="CD-071-2024/EE"/>
    <m/>
    <x v="0"/>
    <n v="1"/>
    <n v="50"/>
    <n v="51"/>
    <s v="2740-20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ADE495-2A52-4FF6-966E-0FE10927841E}" name="TablaDinámica6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">
  <location ref="A7:D34" firstHeaderRow="0" firstDataRow="1" firstDataCol="1"/>
  <pivotFields count="25">
    <pivotField showAll="0"/>
    <pivotField numFmtId="14" showAll="0"/>
    <pivotField numFmtId="1" showAll="0"/>
    <pivotField axis="axisRow" showAll="0">
      <items count="12">
        <item x="1"/>
        <item x="2"/>
        <item x="3"/>
        <item x="4"/>
        <item x="5"/>
        <item x="9"/>
        <item x="6"/>
        <item m="1" x="10"/>
        <item x="0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numFmtId="164" showAll="0"/>
    <pivotField dataField="1" numFmtId="164" showAll="0"/>
    <pivotField showAll="0"/>
    <pivotField showAll="0"/>
  </pivotFields>
  <rowFields count="2">
    <field x="19"/>
    <field x="3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9"/>
    </i>
    <i r="1">
      <x v="1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>
      <x v="2"/>
    </i>
    <i r="1">
      <x/>
    </i>
    <i r="1">
      <x v="1"/>
    </i>
    <i r="1">
      <x v="2"/>
    </i>
    <i r="1">
      <x v="4"/>
    </i>
    <i r="1">
      <x v="6"/>
    </i>
    <i r="1">
      <x v="8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0" baseItem="0" numFmtId="164"/>
    <dataField name="MONTO" fld="16" baseField="0" baseItem="0" numFmtId="165"/>
    <dataField name="BENEFICIARIOS" fld="22" baseField="0" baseItem="0" numFmtId="164"/>
  </dataFields>
  <formats count="2">
    <format dxfId="1">
      <pivotArea field="19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34"/>
  <sheetViews>
    <sheetView topLeftCell="A14" zoomScaleNormal="100" workbookViewId="0">
      <selection activeCell="J15" sqref="J15"/>
    </sheetView>
  </sheetViews>
  <sheetFormatPr baseColWidth="10" defaultRowHeight="15" x14ac:dyDescent="0.25"/>
  <cols>
    <col min="1" max="1" width="47" customWidth="1"/>
    <col min="2" max="2" width="28" bestFit="1" customWidth="1"/>
    <col min="3" max="3" width="23.28515625" bestFit="1" customWidth="1"/>
    <col min="4" max="4" width="29.5703125" bestFit="1" customWidth="1"/>
  </cols>
  <sheetData>
    <row r="1" spans="1:4" ht="18.75" x14ac:dyDescent="0.25">
      <c r="A1" s="38" t="s">
        <v>430</v>
      </c>
      <c r="B1" s="38"/>
      <c r="C1" s="38"/>
      <c r="D1" s="38"/>
    </row>
    <row r="2" spans="1:4" ht="18.75" x14ac:dyDescent="0.25">
      <c r="A2" s="38" t="s">
        <v>431</v>
      </c>
      <c r="B2" s="38"/>
      <c r="C2" s="38"/>
      <c r="D2" s="38"/>
    </row>
    <row r="3" spans="1:4" ht="18.75" x14ac:dyDescent="0.25">
      <c r="A3" s="38" t="s">
        <v>432</v>
      </c>
      <c r="B3" s="38"/>
      <c r="C3" s="38"/>
      <c r="D3" s="38"/>
    </row>
    <row r="4" spans="1:4" ht="18.75" x14ac:dyDescent="0.25">
      <c r="A4" s="38" t="s">
        <v>433</v>
      </c>
      <c r="B4" s="38"/>
      <c r="C4" s="38"/>
      <c r="D4" s="38"/>
    </row>
    <row r="5" spans="1:4" ht="18.75" x14ac:dyDescent="0.25">
      <c r="A5" s="38" t="s">
        <v>439</v>
      </c>
      <c r="B5" s="38"/>
      <c r="C5" s="38"/>
      <c r="D5" s="38"/>
    </row>
    <row r="7" spans="1:4" x14ac:dyDescent="0.25">
      <c r="A7" s="36" t="s">
        <v>434</v>
      </c>
      <c r="B7" s="37" t="s">
        <v>435</v>
      </c>
      <c r="C7" s="37" t="s">
        <v>436</v>
      </c>
      <c r="D7" s="37" t="s">
        <v>437</v>
      </c>
    </row>
    <row r="8" spans="1:4" x14ac:dyDescent="0.25">
      <c r="A8" s="1" t="s">
        <v>5</v>
      </c>
      <c r="B8" s="23">
        <v>4085</v>
      </c>
      <c r="C8" s="24">
        <v>2686570.8</v>
      </c>
      <c r="D8" s="23">
        <v>13383</v>
      </c>
    </row>
    <row r="9" spans="1:4" x14ac:dyDescent="0.25">
      <c r="A9" s="2" t="s">
        <v>2</v>
      </c>
      <c r="B9" s="23">
        <v>604</v>
      </c>
      <c r="C9" s="24">
        <v>120798.8</v>
      </c>
      <c r="D9" s="23">
        <v>1164</v>
      </c>
    </row>
    <row r="10" spans="1:4" x14ac:dyDescent="0.25">
      <c r="A10" s="2" t="s">
        <v>35</v>
      </c>
      <c r="B10" s="23">
        <v>150</v>
      </c>
      <c r="C10" s="24">
        <v>35300</v>
      </c>
      <c r="D10" s="23">
        <v>500</v>
      </c>
    </row>
    <row r="11" spans="1:4" x14ac:dyDescent="0.25">
      <c r="A11" s="2" t="s">
        <v>20</v>
      </c>
      <c r="B11" s="23">
        <v>1392</v>
      </c>
      <c r="C11" s="24">
        <v>1802640</v>
      </c>
      <c r="D11" s="23">
        <v>6960</v>
      </c>
    </row>
    <row r="12" spans="1:4" x14ac:dyDescent="0.25">
      <c r="A12" s="2" t="s">
        <v>4</v>
      </c>
      <c r="B12" s="23">
        <v>1350</v>
      </c>
      <c r="C12" s="24">
        <v>79200</v>
      </c>
      <c r="D12" s="23">
        <v>2250</v>
      </c>
    </row>
    <row r="13" spans="1:4" x14ac:dyDescent="0.25">
      <c r="A13" s="2" t="s">
        <v>14</v>
      </c>
      <c r="B13" s="23">
        <v>59</v>
      </c>
      <c r="C13" s="24">
        <v>14632</v>
      </c>
      <c r="D13" s="23">
        <v>59</v>
      </c>
    </row>
    <row r="14" spans="1:4" x14ac:dyDescent="0.25">
      <c r="A14" s="2" t="s">
        <v>18</v>
      </c>
      <c r="B14" s="23">
        <v>50</v>
      </c>
      <c r="C14" s="24">
        <v>12400</v>
      </c>
      <c r="D14" s="23">
        <v>50</v>
      </c>
    </row>
    <row r="15" spans="1:4" x14ac:dyDescent="0.25">
      <c r="A15" s="2" t="s">
        <v>7</v>
      </c>
      <c r="B15" s="23">
        <v>480</v>
      </c>
      <c r="C15" s="24">
        <v>621600</v>
      </c>
      <c r="D15" s="23">
        <v>2400</v>
      </c>
    </row>
    <row r="16" spans="1:4" x14ac:dyDescent="0.25">
      <c r="A16" s="1" t="s">
        <v>0</v>
      </c>
      <c r="B16" s="23">
        <v>4463</v>
      </c>
      <c r="C16" s="24">
        <v>3520701.8800000004</v>
      </c>
      <c r="D16" s="23">
        <v>8323.2999999999993</v>
      </c>
    </row>
    <row r="17" spans="1:4" x14ac:dyDescent="0.25">
      <c r="A17" s="2" t="s">
        <v>2</v>
      </c>
      <c r="B17" s="23">
        <v>1574</v>
      </c>
      <c r="C17" s="24">
        <v>1612592.7000000002</v>
      </c>
      <c r="D17" s="23">
        <v>3775.8</v>
      </c>
    </row>
    <row r="18" spans="1:4" x14ac:dyDescent="0.25">
      <c r="A18" s="2" t="s">
        <v>35</v>
      </c>
      <c r="B18" s="23">
        <v>101</v>
      </c>
      <c r="C18" s="24">
        <v>96650</v>
      </c>
      <c r="D18" s="23">
        <v>301</v>
      </c>
    </row>
    <row r="19" spans="1:4" x14ac:dyDescent="0.25">
      <c r="A19" s="2" t="s">
        <v>20</v>
      </c>
      <c r="B19" s="23">
        <v>263</v>
      </c>
      <c r="C19" s="24">
        <v>680581</v>
      </c>
      <c r="D19" s="23">
        <v>1451</v>
      </c>
    </row>
    <row r="20" spans="1:4" x14ac:dyDescent="0.25">
      <c r="A20" s="2" t="s">
        <v>4</v>
      </c>
      <c r="B20" s="23">
        <v>170</v>
      </c>
      <c r="C20" s="24">
        <v>134045</v>
      </c>
      <c r="D20" s="23">
        <v>170</v>
      </c>
    </row>
    <row r="21" spans="1:4" x14ac:dyDescent="0.25">
      <c r="A21" s="2" t="s">
        <v>14</v>
      </c>
      <c r="B21" s="23">
        <v>1035</v>
      </c>
      <c r="C21" s="24">
        <v>297763.68000000005</v>
      </c>
      <c r="D21" s="23">
        <v>364.5</v>
      </c>
    </row>
    <row r="22" spans="1:4" x14ac:dyDescent="0.25">
      <c r="A22" s="2" t="s">
        <v>16</v>
      </c>
      <c r="B22" s="23">
        <v>114</v>
      </c>
      <c r="C22" s="24">
        <v>232166.5</v>
      </c>
      <c r="D22" s="23">
        <v>458</v>
      </c>
    </row>
    <row r="23" spans="1:4" x14ac:dyDescent="0.25">
      <c r="A23" s="2" t="s">
        <v>6</v>
      </c>
      <c r="B23" s="23">
        <v>1075</v>
      </c>
      <c r="C23" s="24">
        <v>215470</v>
      </c>
      <c r="D23" s="23">
        <v>805</v>
      </c>
    </row>
    <row r="24" spans="1:4" x14ac:dyDescent="0.25">
      <c r="A24" s="2" t="s">
        <v>19</v>
      </c>
      <c r="B24" s="23">
        <v>92</v>
      </c>
      <c r="C24" s="24">
        <v>95229</v>
      </c>
      <c r="D24" s="23">
        <v>815</v>
      </c>
    </row>
    <row r="25" spans="1:4" x14ac:dyDescent="0.25">
      <c r="A25" s="2" t="s">
        <v>18</v>
      </c>
      <c r="B25" s="23">
        <v>39</v>
      </c>
      <c r="C25" s="24">
        <v>156204</v>
      </c>
      <c r="D25" s="23">
        <v>183</v>
      </c>
    </row>
    <row r="26" spans="1:4" x14ac:dyDescent="0.25">
      <c r="A26" s="1" t="s">
        <v>1</v>
      </c>
      <c r="B26" s="23">
        <v>5799</v>
      </c>
      <c r="C26" s="24">
        <v>13069773</v>
      </c>
      <c r="D26" s="23">
        <v>5799</v>
      </c>
    </row>
    <row r="27" spans="1:4" x14ac:dyDescent="0.25">
      <c r="A27" s="2" t="s">
        <v>2</v>
      </c>
      <c r="B27" s="23">
        <v>189</v>
      </c>
      <c r="C27" s="24">
        <v>302500</v>
      </c>
      <c r="D27" s="23">
        <v>189</v>
      </c>
    </row>
    <row r="28" spans="1:4" x14ac:dyDescent="0.25">
      <c r="A28" s="2" t="s">
        <v>35</v>
      </c>
      <c r="B28" s="23">
        <v>181</v>
      </c>
      <c r="C28" s="24">
        <v>159692</v>
      </c>
      <c r="D28" s="23">
        <v>181</v>
      </c>
    </row>
    <row r="29" spans="1:4" x14ac:dyDescent="0.25">
      <c r="A29" s="2" t="s">
        <v>20</v>
      </c>
      <c r="B29" s="23">
        <v>2275</v>
      </c>
      <c r="C29" s="24">
        <v>5636400</v>
      </c>
      <c r="D29" s="23">
        <v>2275</v>
      </c>
    </row>
    <row r="30" spans="1:4" x14ac:dyDescent="0.25">
      <c r="A30" s="2" t="s">
        <v>14</v>
      </c>
      <c r="B30" s="23">
        <v>295</v>
      </c>
      <c r="C30" s="24">
        <v>481440</v>
      </c>
      <c r="D30" s="23">
        <v>295</v>
      </c>
    </row>
    <row r="31" spans="1:4" x14ac:dyDescent="0.25">
      <c r="A31" s="2" t="s">
        <v>6</v>
      </c>
      <c r="B31" s="23">
        <v>366</v>
      </c>
      <c r="C31" s="24">
        <v>387645</v>
      </c>
      <c r="D31" s="23">
        <v>366</v>
      </c>
    </row>
    <row r="32" spans="1:4" x14ac:dyDescent="0.25">
      <c r="A32" s="2" t="s">
        <v>19</v>
      </c>
      <c r="B32" s="23">
        <v>2220</v>
      </c>
      <c r="C32" s="24">
        <v>5656560</v>
      </c>
      <c r="D32" s="23">
        <v>2220</v>
      </c>
    </row>
    <row r="33" spans="1:4" x14ac:dyDescent="0.25">
      <c r="A33" s="2" t="s">
        <v>18</v>
      </c>
      <c r="B33" s="23">
        <v>273</v>
      </c>
      <c r="C33" s="24">
        <v>445536</v>
      </c>
      <c r="D33" s="23">
        <v>273</v>
      </c>
    </row>
    <row r="34" spans="1:4" x14ac:dyDescent="0.25">
      <c r="A34" s="1" t="s">
        <v>13</v>
      </c>
      <c r="B34" s="23">
        <v>14347</v>
      </c>
      <c r="C34" s="24">
        <v>19277045.68</v>
      </c>
      <c r="D34" s="23">
        <v>27505.3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4458-5273-43CD-B797-AD5899588F63}">
  <sheetPr>
    <tabColor theme="9" tint="0.39997558519241921"/>
    <outlinePr summaryBelow="0" summaryRight="0"/>
    <pageSetUpPr fitToPage="1"/>
  </sheetPr>
  <dimension ref="A1:R161"/>
  <sheetViews>
    <sheetView showGridLines="0" tabSelected="1" topLeftCell="D1" zoomScale="70" zoomScaleNormal="70" workbookViewId="0">
      <pane ySplit="7" topLeftCell="A8" activePane="bottomLeft" state="frozen"/>
      <selection activeCell="F10" sqref="F10"/>
      <selection pane="bottomLeft" activeCell="S13" sqref="S13"/>
    </sheetView>
  </sheetViews>
  <sheetFormatPr baseColWidth="10" defaultColWidth="11.42578125" defaultRowHeight="17.25" outlineLevelCol="1" x14ac:dyDescent="0.25"/>
  <cols>
    <col min="1" max="1" width="1.28515625" style="22" bestFit="1" customWidth="1"/>
    <col min="2" max="2" width="10.28515625" style="3" bestFit="1" customWidth="1"/>
    <col min="3" max="3" width="17.28515625" style="8" bestFit="1" customWidth="1"/>
    <col min="4" max="4" width="11.5703125" style="8" bestFit="1" customWidth="1"/>
    <col min="5" max="5" width="19.85546875" style="8" customWidth="1"/>
    <col min="6" max="6" width="26.85546875" style="3" bestFit="1" customWidth="1"/>
    <col min="7" max="7" width="40.28515625" style="3" customWidth="1"/>
    <col min="8" max="8" width="37.85546875" style="3" bestFit="1" customWidth="1"/>
    <col min="9" max="9" width="38.42578125" style="3" customWidth="1"/>
    <col min="10" max="10" width="19.28515625" style="3" bestFit="1" customWidth="1"/>
    <col min="11" max="11" width="20.7109375" style="3" customWidth="1"/>
    <col min="12" max="12" width="27.42578125" style="3" customWidth="1"/>
    <col min="13" max="13" width="18.5703125" style="7" customWidth="1" outlineLevel="1" collapsed="1"/>
    <col min="14" max="14" width="17.28515625" style="6" customWidth="1" outlineLevel="1"/>
    <col min="15" max="15" width="16.85546875" style="5" customWidth="1" outlineLevel="1"/>
    <col min="16" max="16" width="22.42578125" style="4" customWidth="1" outlineLevel="1"/>
    <col min="17" max="17" width="19.140625" style="3" customWidth="1" outlineLevel="1"/>
    <col min="18" max="18" width="23.7109375" style="3" customWidth="1" outlineLevel="1"/>
    <col min="19" max="16384" width="11.42578125" style="22"/>
  </cols>
  <sheetData>
    <row r="1" spans="2:18" ht="21.75" customHeight="1" x14ac:dyDescent="0.25">
      <c r="D1" s="41" t="s">
        <v>430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2:18" ht="21.75" customHeight="1" x14ac:dyDescent="0.25">
      <c r="C2" s="21"/>
      <c r="D2" s="42" t="s">
        <v>431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18" ht="21.75" customHeight="1" x14ac:dyDescent="0.25">
      <c r="C3" s="21"/>
      <c r="D3" s="42" t="s">
        <v>432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18" ht="21.75" customHeight="1" x14ac:dyDescent="0.25">
      <c r="C4" s="20"/>
      <c r="D4" s="41" t="s">
        <v>433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ht="21.75" customHeight="1" x14ac:dyDescent="0.25">
      <c r="C5" s="14"/>
      <c r="D5" s="41" t="s">
        <v>438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8" ht="16.5" customHeight="1" x14ac:dyDescent="0.25">
      <c r="B6" s="39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2:18" s="14" customFormat="1" ht="45.75" customHeight="1" x14ac:dyDescent="0.25">
      <c r="B7" s="16" t="s">
        <v>31</v>
      </c>
      <c r="C7" s="19" t="s">
        <v>30</v>
      </c>
      <c r="D7" s="19" t="s">
        <v>34</v>
      </c>
      <c r="E7" s="16" t="s">
        <v>12</v>
      </c>
      <c r="F7" s="16" t="s">
        <v>11</v>
      </c>
      <c r="G7" s="16" t="s">
        <v>10</v>
      </c>
      <c r="H7" s="16" t="s">
        <v>29</v>
      </c>
      <c r="I7" s="16" t="s">
        <v>9</v>
      </c>
      <c r="J7" s="16" t="s">
        <v>28</v>
      </c>
      <c r="K7" s="16" t="s">
        <v>27</v>
      </c>
      <c r="L7" s="16" t="s">
        <v>26</v>
      </c>
      <c r="M7" s="15" t="s">
        <v>25</v>
      </c>
      <c r="N7" s="18" t="s">
        <v>24</v>
      </c>
      <c r="O7" s="17" t="s">
        <v>23</v>
      </c>
      <c r="P7" s="16" t="s">
        <v>22</v>
      </c>
      <c r="Q7" s="16" t="s">
        <v>8</v>
      </c>
      <c r="R7" s="15" t="s">
        <v>33</v>
      </c>
    </row>
    <row r="8" spans="2:18" s="28" customFormat="1" ht="34.5" customHeight="1" x14ac:dyDescent="0.25">
      <c r="B8" s="13">
        <v>1</v>
      </c>
      <c r="C8" s="12">
        <v>45810</v>
      </c>
      <c r="D8" s="25">
        <v>2025</v>
      </c>
      <c r="E8" s="31" t="s">
        <v>19</v>
      </c>
      <c r="F8" s="26" t="s">
        <v>137</v>
      </c>
      <c r="G8" s="26" t="s">
        <v>429</v>
      </c>
      <c r="H8" s="26" t="s">
        <v>428</v>
      </c>
      <c r="I8" s="26" t="s">
        <v>136</v>
      </c>
      <c r="J8" s="26" t="s">
        <v>427</v>
      </c>
      <c r="K8" s="26" t="s">
        <v>426</v>
      </c>
      <c r="L8" s="26" t="s">
        <v>94</v>
      </c>
      <c r="M8" s="9">
        <v>89</v>
      </c>
      <c r="N8" s="11">
        <v>570</v>
      </c>
      <c r="O8" s="10">
        <f>+M8*N8</f>
        <v>50730</v>
      </c>
      <c r="P8" s="26" t="s">
        <v>76</v>
      </c>
      <c r="Q8" s="30" t="s">
        <v>0</v>
      </c>
      <c r="R8" s="9">
        <f>+M8*8</f>
        <v>712</v>
      </c>
    </row>
    <row r="9" spans="2:18" ht="34.5" customHeight="1" x14ac:dyDescent="0.25">
      <c r="B9" s="13">
        <f>+B8+1</f>
        <v>2</v>
      </c>
      <c r="C9" s="12">
        <v>45810</v>
      </c>
      <c r="D9" s="25">
        <v>2025</v>
      </c>
      <c r="E9" s="31" t="s">
        <v>2</v>
      </c>
      <c r="F9" s="31" t="s">
        <v>37</v>
      </c>
      <c r="G9" s="31" t="s">
        <v>37</v>
      </c>
      <c r="H9" s="26" t="s">
        <v>134</v>
      </c>
      <c r="I9" s="26" t="s">
        <v>3</v>
      </c>
      <c r="J9" s="26" t="s">
        <v>133</v>
      </c>
      <c r="K9" s="26" t="s">
        <v>425</v>
      </c>
      <c r="L9" s="26" t="s">
        <v>47</v>
      </c>
      <c r="M9" s="9">
        <v>75</v>
      </c>
      <c r="N9" s="11">
        <v>429.25</v>
      </c>
      <c r="O9" s="10">
        <v>190157.75</v>
      </c>
      <c r="P9" s="26" t="s">
        <v>46</v>
      </c>
      <c r="Q9" s="26" t="s">
        <v>0</v>
      </c>
      <c r="R9" s="9">
        <v>1100</v>
      </c>
    </row>
    <row r="10" spans="2:18" ht="34.5" customHeight="1" x14ac:dyDescent="0.25">
      <c r="B10" s="13">
        <f t="shared" ref="B10:B73" si="0">+B9+1</f>
        <v>3</v>
      </c>
      <c r="C10" s="12">
        <v>45810</v>
      </c>
      <c r="D10" s="25">
        <v>2025</v>
      </c>
      <c r="E10" s="31" t="s">
        <v>2</v>
      </c>
      <c r="F10" s="31" t="s">
        <v>37</v>
      </c>
      <c r="G10" s="31" t="s">
        <v>37</v>
      </c>
      <c r="H10" s="26" t="s">
        <v>134</v>
      </c>
      <c r="I10" s="26" t="s">
        <v>3</v>
      </c>
      <c r="J10" s="26" t="s">
        <v>133</v>
      </c>
      <c r="K10" s="26" t="s">
        <v>425</v>
      </c>
      <c r="L10" s="26" t="s">
        <v>108</v>
      </c>
      <c r="M10" s="9">
        <v>84</v>
      </c>
      <c r="N10" s="11">
        <v>299.56</v>
      </c>
      <c r="O10" s="10">
        <v>114731.48</v>
      </c>
      <c r="P10" s="26" t="s">
        <v>46</v>
      </c>
      <c r="Q10" s="26" t="s">
        <v>0</v>
      </c>
      <c r="R10" s="9">
        <v>38.299999999999997</v>
      </c>
    </row>
    <row r="11" spans="2:18" ht="34.5" customHeight="1" x14ac:dyDescent="0.25">
      <c r="B11" s="13">
        <f t="shared" si="0"/>
        <v>4</v>
      </c>
      <c r="C11" s="12">
        <v>45810</v>
      </c>
      <c r="D11" s="25">
        <v>2025</v>
      </c>
      <c r="E11" s="31" t="s">
        <v>2</v>
      </c>
      <c r="F11" s="31" t="s">
        <v>37</v>
      </c>
      <c r="G11" s="31" t="s">
        <v>37</v>
      </c>
      <c r="H11" s="26" t="s">
        <v>134</v>
      </c>
      <c r="I11" s="26" t="s">
        <v>3</v>
      </c>
      <c r="J11" s="26" t="s">
        <v>133</v>
      </c>
      <c r="K11" s="26" t="s">
        <v>425</v>
      </c>
      <c r="L11" s="26" t="s">
        <v>80</v>
      </c>
      <c r="M11" s="9">
        <v>30</v>
      </c>
      <c r="N11" s="11">
        <v>153.44999999999999</v>
      </c>
      <c r="O11" s="10">
        <v>6905.2499999999991</v>
      </c>
      <c r="P11" s="26" t="s">
        <v>46</v>
      </c>
      <c r="Q11" s="26" t="s">
        <v>0</v>
      </c>
      <c r="R11" s="9">
        <v>4.5</v>
      </c>
    </row>
    <row r="12" spans="2:18" ht="34.5" customHeight="1" x14ac:dyDescent="0.25">
      <c r="B12" s="13">
        <f t="shared" si="0"/>
        <v>5</v>
      </c>
      <c r="C12" s="12">
        <v>45810</v>
      </c>
      <c r="D12" s="25">
        <v>2025</v>
      </c>
      <c r="E12" s="31" t="s">
        <v>2</v>
      </c>
      <c r="F12" s="31" t="s">
        <v>37</v>
      </c>
      <c r="G12" s="31" t="s">
        <v>37</v>
      </c>
      <c r="H12" s="26" t="s">
        <v>134</v>
      </c>
      <c r="I12" s="26" t="s">
        <v>3</v>
      </c>
      <c r="J12" s="26" t="s">
        <v>133</v>
      </c>
      <c r="K12" s="26" t="s">
        <v>424</v>
      </c>
      <c r="L12" s="26" t="s">
        <v>62</v>
      </c>
      <c r="M12" s="9">
        <v>25</v>
      </c>
      <c r="N12" s="11">
        <v>5325</v>
      </c>
      <c r="O12" s="10">
        <f t="shared" ref="O12:O43" si="1">+M12*N12</f>
        <v>133125</v>
      </c>
      <c r="P12" s="26" t="s">
        <v>60</v>
      </c>
      <c r="Q12" s="26" t="s">
        <v>0</v>
      </c>
      <c r="R12" s="9">
        <v>1</v>
      </c>
    </row>
    <row r="13" spans="2:18" ht="34.5" customHeight="1" x14ac:dyDescent="0.25">
      <c r="B13" s="13">
        <f t="shared" si="0"/>
        <v>6</v>
      </c>
      <c r="C13" s="12">
        <v>45810</v>
      </c>
      <c r="D13" s="25">
        <v>2025</v>
      </c>
      <c r="E13" s="31" t="s">
        <v>2</v>
      </c>
      <c r="F13" s="31" t="s">
        <v>37</v>
      </c>
      <c r="G13" s="31" t="s">
        <v>37</v>
      </c>
      <c r="H13" s="26" t="s">
        <v>134</v>
      </c>
      <c r="I13" s="26" t="s">
        <v>3</v>
      </c>
      <c r="J13" s="26" t="s">
        <v>133</v>
      </c>
      <c r="K13" s="26" t="s">
        <v>424</v>
      </c>
      <c r="L13" s="26" t="s">
        <v>61</v>
      </c>
      <c r="M13" s="9">
        <v>1</v>
      </c>
      <c r="N13" s="11">
        <v>3579</v>
      </c>
      <c r="O13" s="10">
        <f t="shared" si="1"/>
        <v>3579</v>
      </c>
      <c r="P13" s="26" t="s">
        <v>60</v>
      </c>
      <c r="Q13" s="26" t="s">
        <v>0</v>
      </c>
      <c r="R13" s="9">
        <v>1</v>
      </c>
    </row>
    <row r="14" spans="2:18" ht="34.5" customHeight="1" x14ac:dyDescent="0.25">
      <c r="B14" s="13">
        <f t="shared" si="0"/>
        <v>7</v>
      </c>
      <c r="C14" s="12">
        <v>45810</v>
      </c>
      <c r="D14" s="25">
        <v>2025</v>
      </c>
      <c r="E14" s="31" t="s">
        <v>2</v>
      </c>
      <c r="F14" s="31" t="s">
        <v>37</v>
      </c>
      <c r="G14" s="31" t="s">
        <v>37</v>
      </c>
      <c r="H14" s="26" t="s">
        <v>134</v>
      </c>
      <c r="I14" s="26" t="s">
        <v>3</v>
      </c>
      <c r="J14" s="26" t="s">
        <v>133</v>
      </c>
      <c r="K14" s="26" t="s">
        <v>424</v>
      </c>
      <c r="L14" s="26" t="s">
        <v>59</v>
      </c>
      <c r="M14" s="9">
        <v>13</v>
      </c>
      <c r="N14" s="11">
        <v>1500</v>
      </c>
      <c r="O14" s="10">
        <f t="shared" si="1"/>
        <v>19500</v>
      </c>
      <c r="P14" s="26" t="s">
        <v>58</v>
      </c>
      <c r="Q14" s="26" t="s">
        <v>0</v>
      </c>
      <c r="R14" s="9">
        <v>1</v>
      </c>
    </row>
    <row r="15" spans="2:18" ht="34.5" customHeight="1" x14ac:dyDescent="0.25">
      <c r="B15" s="13">
        <f t="shared" si="0"/>
        <v>8</v>
      </c>
      <c r="C15" s="12">
        <v>45810</v>
      </c>
      <c r="D15" s="25">
        <v>2025</v>
      </c>
      <c r="E15" s="31" t="s">
        <v>2</v>
      </c>
      <c r="F15" s="26" t="s">
        <v>42</v>
      </c>
      <c r="G15" s="26" t="s">
        <v>42</v>
      </c>
      <c r="H15" s="26" t="s">
        <v>423</v>
      </c>
      <c r="I15" s="26" t="s">
        <v>3</v>
      </c>
      <c r="J15" s="26" t="s">
        <v>422</v>
      </c>
      <c r="K15" s="26" t="s">
        <v>421</v>
      </c>
      <c r="L15" s="26" t="s">
        <v>62</v>
      </c>
      <c r="M15" s="9">
        <v>25</v>
      </c>
      <c r="N15" s="11">
        <v>5325</v>
      </c>
      <c r="O15" s="10">
        <f t="shared" si="1"/>
        <v>133125</v>
      </c>
      <c r="P15" s="26" t="s">
        <v>60</v>
      </c>
      <c r="Q15" s="26" t="s">
        <v>0</v>
      </c>
      <c r="R15" s="9">
        <v>1</v>
      </c>
    </row>
    <row r="16" spans="2:18" ht="34.5" customHeight="1" x14ac:dyDescent="0.25">
      <c r="B16" s="13">
        <f t="shared" si="0"/>
        <v>9</v>
      </c>
      <c r="C16" s="12">
        <v>45810</v>
      </c>
      <c r="D16" s="25">
        <v>2025</v>
      </c>
      <c r="E16" s="31" t="s">
        <v>2</v>
      </c>
      <c r="F16" s="26" t="s">
        <v>42</v>
      </c>
      <c r="G16" s="26" t="s">
        <v>42</v>
      </c>
      <c r="H16" s="26" t="s">
        <v>423</v>
      </c>
      <c r="I16" s="26" t="s">
        <v>3</v>
      </c>
      <c r="J16" s="26" t="s">
        <v>422</v>
      </c>
      <c r="K16" s="26" t="s">
        <v>421</v>
      </c>
      <c r="L16" s="26" t="s">
        <v>61</v>
      </c>
      <c r="M16" s="9">
        <v>1</v>
      </c>
      <c r="N16" s="11">
        <v>3579</v>
      </c>
      <c r="O16" s="10">
        <f t="shared" si="1"/>
        <v>3579</v>
      </c>
      <c r="P16" s="26" t="s">
        <v>60</v>
      </c>
      <c r="Q16" s="26" t="s">
        <v>0</v>
      </c>
      <c r="R16" s="9">
        <v>1</v>
      </c>
    </row>
    <row r="17" spans="1:18" ht="34.5" customHeight="1" x14ac:dyDescent="0.25">
      <c r="B17" s="13">
        <f t="shared" si="0"/>
        <v>10</v>
      </c>
      <c r="C17" s="12">
        <v>45810</v>
      </c>
      <c r="D17" s="25">
        <v>2025</v>
      </c>
      <c r="E17" s="31" t="s">
        <v>2</v>
      </c>
      <c r="F17" s="26" t="s">
        <v>42</v>
      </c>
      <c r="G17" s="26" t="s">
        <v>42</v>
      </c>
      <c r="H17" s="26" t="s">
        <v>423</v>
      </c>
      <c r="I17" s="26" t="s">
        <v>3</v>
      </c>
      <c r="J17" s="26" t="s">
        <v>422</v>
      </c>
      <c r="K17" s="26" t="s">
        <v>421</v>
      </c>
      <c r="L17" s="26" t="s">
        <v>59</v>
      </c>
      <c r="M17" s="9">
        <v>13</v>
      </c>
      <c r="N17" s="11">
        <v>1500</v>
      </c>
      <c r="O17" s="10">
        <f t="shared" si="1"/>
        <v>19500</v>
      </c>
      <c r="P17" s="26" t="s">
        <v>58</v>
      </c>
      <c r="Q17" s="26" t="s">
        <v>0</v>
      </c>
      <c r="R17" s="9">
        <v>1</v>
      </c>
    </row>
    <row r="18" spans="1:18" ht="34.5" customHeight="1" x14ac:dyDescent="0.25">
      <c r="B18" s="13">
        <f t="shared" si="0"/>
        <v>11</v>
      </c>
      <c r="C18" s="12">
        <v>45810</v>
      </c>
      <c r="D18" s="25">
        <v>2025</v>
      </c>
      <c r="E18" s="31" t="s">
        <v>2</v>
      </c>
      <c r="F18" s="26" t="s">
        <v>125</v>
      </c>
      <c r="G18" s="26" t="s">
        <v>125</v>
      </c>
      <c r="H18" s="26" t="s">
        <v>420</v>
      </c>
      <c r="I18" s="26" t="s">
        <v>3</v>
      </c>
      <c r="J18" s="26" t="s">
        <v>419</v>
      </c>
      <c r="K18" s="26" t="s">
        <v>418</v>
      </c>
      <c r="L18" s="26" t="s">
        <v>62</v>
      </c>
      <c r="M18" s="9">
        <v>25</v>
      </c>
      <c r="N18" s="11">
        <v>5325</v>
      </c>
      <c r="O18" s="10">
        <f t="shared" si="1"/>
        <v>133125</v>
      </c>
      <c r="P18" s="26" t="s">
        <v>60</v>
      </c>
      <c r="Q18" s="26" t="s">
        <v>0</v>
      </c>
      <c r="R18" s="9">
        <v>1</v>
      </c>
    </row>
    <row r="19" spans="1:18" ht="34.5" customHeight="1" x14ac:dyDescent="0.25">
      <c r="B19" s="13">
        <f t="shared" si="0"/>
        <v>12</v>
      </c>
      <c r="C19" s="12">
        <v>45810</v>
      </c>
      <c r="D19" s="25">
        <v>2025</v>
      </c>
      <c r="E19" s="31" t="s">
        <v>2</v>
      </c>
      <c r="F19" s="26" t="s">
        <v>125</v>
      </c>
      <c r="G19" s="26" t="s">
        <v>125</v>
      </c>
      <c r="H19" s="26" t="s">
        <v>420</v>
      </c>
      <c r="I19" s="26" t="s">
        <v>3</v>
      </c>
      <c r="J19" s="26" t="s">
        <v>419</v>
      </c>
      <c r="K19" s="26" t="s">
        <v>418</v>
      </c>
      <c r="L19" s="26" t="s">
        <v>61</v>
      </c>
      <c r="M19" s="9">
        <v>1</v>
      </c>
      <c r="N19" s="11">
        <v>3579</v>
      </c>
      <c r="O19" s="10">
        <f t="shared" si="1"/>
        <v>3579</v>
      </c>
      <c r="P19" s="26" t="s">
        <v>60</v>
      </c>
      <c r="Q19" s="26" t="s">
        <v>0</v>
      </c>
      <c r="R19" s="9">
        <v>1</v>
      </c>
    </row>
    <row r="20" spans="1:18" ht="34.5" customHeight="1" x14ac:dyDescent="0.25">
      <c r="B20" s="13">
        <f t="shared" si="0"/>
        <v>13</v>
      </c>
      <c r="C20" s="12">
        <v>45810</v>
      </c>
      <c r="D20" s="25">
        <v>2025</v>
      </c>
      <c r="E20" s="31" t="s">
        <v>2</v>
      </c>
      <c r="F20" s="26" t="s">
        <v>125</v>
      </c>
      <c r="G20" s="26" t="s">
        <v>125</v>
      </c>
      <c r="H20" s="26" t="s">
        <v>420</v>
      </c>
      <c r="I20" s="26" t="s">
        <v>3</v>
      </c>
      <c r="J20" s="26" t="s">
        <v>419</v>
      </c>
      <c r="K20" s="26" t="s">
        <v>418</v>
      </c>
      <c r="L20" s="26" t="s">
        <v>59</v>
      </c>
      <c r="M20" s="9">
        <v>13</v>
      </c>
      <c r="N20" s="11">
        <v>1500</v>
      </c>
      <c r="O20" s="10">
        <f t="shared" si="1"/>
        <v>19500</v>
      </c>
      <c r="P20" s="26" t="s">
        <v>58</v>
      </c>
      <c r="Q20" s="26" t="s">
        <v>0</v>
      </c>
      <c r="R20" s="9">
        <v>1</v>
      </c>
    </row>
    <row r="21" spans="1:18" ht="34.5" customHeight="1" x14ac:dyDescent="0.25">
      <c r="B21" s="13">
        <f t="shared" si="0"/>
        <v>14</v>
      </c>
      <c r="C21" s="12">
        <v>45810</v>
      </c>
      <c r="D21" s="25">
        <v>2025</v>
      </c>
      <c r="E21" s="31" t="s">
        <v>2</v>
      </c>
      <c r="F21" s="26" t="s">
        <v>364</v>
      </c>
      <c r="G21" s="26" t="s">
        <v>364</v>
      </c>
      <c r="H21" s="26" t="s">
        <v>363</v>
      </c>
      <c r="I21" s="26" t="s">
        <v>3</v>
      </c>
      <c r="J21" s="26" t="s">
        <v>362</v>
      </c>
      <c r="K21" s="26" t="s">
        <v>417</v>
      </c>
      <c r="L21" s="26" t="s">
        <v>62</v>
      </c>
      <c r="M21" s="9">
        <v>25</v>
      </c>
      <c r="N21" s="11">
        <v>5325</v>
      </c>
      <c r="O21" s="10">
        <f t="shared" si="1"/>
        <v>133125</v>
      </c>
      <c r="P21" s="26" t="s">
        <v>60</v>
      </c>
      <c r="Q21" s="26" t="s">
        <v>0</v>
      </c>
      <c r="R21" s="9">
        <v>1</v>
      </c>
    </row>
    <row r="22" spans="1:18" ht="34.5" customHeight="1" x14ac:dyDescent="0.25">
      <c r="B22" s="13">
        <f t="shared" si="0"/>
        <v>15</v>
      </c>
      <c r="C22" s="12">
        <v>45810</v>
      </c>
      <c r="D22" s="25">
        <v>2025</v>
      </c>
      <c r="E22" s="31" t="s">
        <v>2</v>
      </c>
      <c r="F22" s="26" t="s">
        <v>364</v>
      </c>
      <c r="G22" s="26" t="s">
        <v>364</v>
      </c>
      <c r="H22" s="26" t="s">
        <v>363</v>
      </c>
      <c r="I22" s="26" t="s">
        <v>3</v>
      </c>
      <c r="J22" s="26" t="s">
        <v>362</v>
      </c>
      <c r="K22" s="26" t="s">
        <v>417</v>
      </c>
      <c r="L22" s="26" t="s">
        <v>61</v>
      </c>
      <c r="M22" s="9">
        <v>1</v>
      </c>
      <c r="N22" s="11">
        <v>3579</v>
      </c>
      <c r="O22" s="10">
        <f t="shared" si="1"/>
        <v>3579</v>
      </c>
      <c r="P22" s="26" t="s">
        <v>60</v>
      </c>
      <c r="Q22" s="26" t="s">
        <v>0</v>
      </c>
      <c r="R22" s="9">
        <v>1</v>
      </c>
    </row>
    <row r="23" spans="1:18" ht="34.5" customHeight="1" x14ac:dyDescent="0.25">
      <c r="B23" s="13">
        <f t="shared" si="0"/>
        <v>16</v>
      </c>
      <c r="C23" s="12">
        <v>45810</v>
      </c>
      <c r="D23" s="25">
        <v>2025</v>
      </c>
      <c r="E23" s="31" t="s">
        <v>2</v>
      </c>
      <c r="F23" s="26" t="s">
        <v>364</v>
      </c>
      <c r="G23" s="26" t="s">
        <v>364</v>
      </c>
      <c r="H23" s="26" t="s">
        <v>363</v>
      </c>
      <c r="I23" s="26" t="s">
        <v>3</v>
      </c>
      <c r="J23" s="26" t="s">
        <v>362</v>
      </c>
      <c r="K23" s="26" t="s">
        <v>417</v>
      </c>
      <c r="L23" s="26" t="s">
        <v>59</v>
      </c>
      <c r="M23" s="9">
        <v>13</v>
      </c>
      <c r="N23" s="11">
        <v>1500</v>
      </c>
      <c r="O23" s="10">
        <f t="shared" si="1"/>
        <v>19500</v>
      </c>
      <c r="P23" s="26" t="s">
        <v>58</v>
      </c>
      <c r="Q23" s="26" t="s">
        <v>0</v>
      </c>
      <c r="R23" s="9">
        <v>1</v>
      </c>
    </row>
    <row r="24" spans="1:18" ht="34.5" customHeight="1" x14ac:dyDescent="0.25">
      <c r="A24" s="3"/>
      <c r="B24" s="13">
        <f t="shared" si="0"/>
        <v>17</v>
      </c>
      <c r="C24" s="12">
        <v>45810</v>
      </c>
      <c r="D24" s="25">
        <v>2025</v>
      </c>
      <c r="E24" s="31" t="s">
        <v>2</v>
      </c>
      <c r="F24" s="26" t="s">
        <v>354</v>
      </c>
      <c r="G24" s="26" t="s">
        <v>399</v>
      </c>
      <c r="H24" s="26" t="s">
        <v>398</v>
      </c>
      <c r="I24" s="26" t="s">
        <v>3</v>
      </c>
      <c r="J24" s="26" t="s">
        <v>397</v>
      </c>
      <c r="K24" s="26" t="s">
        <v>416</v>
      </c>
      <c r="L24" s="26" t="s">
        <v>216</v>
      </c>
      <c r="M24" s="9">
        <v>148</v>
      </c>
      <c r="N24" s="11">
        <v>799</v>
      </c>
      <c r="O24" s="10">
        <f t="shared" si="1"/>
        <v>118252</v>
      </c>
      <c r="P24" s="26" t="s">
        <v>415</v>
      </c>
      <c r="Q24" s="26" t="s">
        <v>0</v>
      </c>
      <c r="R24" s="9">
        <v>158</v>
      </c>
    </row>
    <row r="25" spans="1:18" ht="34.5" customHeight="1" x14ac:dyDescent="0.25">
      <c r="A25" s="3"/>
      <c r="B25" s="13">
        <f t="shared" si="0"/>
        <v>18</v>
      </c>
      <c r="C25" s="12">
        <v>45810</v>
      </c>
      <c r="D25" s="25">
        <v>2025</v>
      </c>
      <c r="E25" s="31" t="s">
        <v>2</v>
      </c>
      <c r="F25" s="26" t="s">
        <v>354</v>
      </c>
      <c r="G25" s="26" t="s">
        <v>354</v>
      </c>
      <c r="H25" s="26" t="s">
        <v>414</v>
      </c>
      <c r="I25" s="26" t="s">
        <v>3</v>
      </c>
      <c r="J25" s="26" t="s">
        <v>413</v>
      </c>
      <c r="K25" s="26" t="s">
        <v>389</v>
      </c>
      <c r="L25" s="26" t="s">
        <v>216</v>
      </c>
      <c r="M25" s="9">
        <v>7</v>
      </c>
      <c r="N25" s="11">
        <v>799</v>
      </c>
      <c r="O25" s="10">
        <f t="shared" si="1"/>
        <v>5593</v>
      </c>
      <c r="P25" s="26" t="s">
        <v>415</v>
      </c>
      <c r="Q25" s="26" t="s">
        <v>0</v>
      </c>
      <c r="R25" s="9">
        <v>158</v>
      </c>
    </row>
    <row r="26" spans="1:18" ht="34.5" customHeight="1" x14ac:dyDescent="0.25">
      <c r="A26" s="3"/>
      <c r="B26" s="13">
        <f t="shared" si="0"/>
        <v>19</v>
      </c>
      <c r="C26" s="12">
        <v>45810</v>
      </c>
      <c r="D26" s="25">
        <v>2025</v>
      </c>
      <c r="E26" s="31" t="s">
        <v>2</v>
      </c>
      <c r="F26" s="26" t="s">
        <v>354</v>
      </c>
      <c r="G26" s="26" t="s">
        <v>354</v>
      </c>
      <c r="H26" s="26" t="s">
        <v>414</v>
      </c>
      <c r="I26" s="26" t="s">
        <v>3</v>
      </c>
      <c r="J26" s="26" t="s">
        <v>413</v>
      </c>
      <c r="K26" s="26" t="s">
        <v>389</v>
      </c>
      <c r="L26" s="26" t="s">
        <v>216</v>
      </c>
      <c r="M26" s="9">
        <v>46</v>
      </c>
      <c r="N26" s="11">
        <v>788.5</v>
      </c>
      <c r="O26" s="10">
        <f t="shared" si="1"/>
        <v>36271</v>
      </c>
      <c r="P26" s="26" t="s">
        <v>215</v>
      </c>
      <c r="Q26" s="26" t="s">
        <v>0</v>
      </c>
      <c r="R26" s="9">
        <f>M26</f>
        <v>46</v>
      </c>
    </row>
    <row r="27" spans="1:18" s="29" customFormat="1" ht="34.5" customHeight="1" x14ac:dyDescent="0.25">
      <c r="B27" s="13">
        <f t="shared" si="0"/>
        <v>20</v>
      </c>
      <c r="C27" s="12">
        <v>45811</v>
      </c>
      <c r="D27" s="25">
        <v>2025</v>
      </c>
      <c r="E27" s="31" t="s">
        <v>2</v>
      </c>
      <c r="F27" s="26" t="s">
        <v>309</v>
      </c>
      <c r="G27" s="26" t="s">
        <v>412</v>
      </c>
      <c r="H27" s="26" t="s">
        <v>409</v>
      </c>
      <c r="I27" s="26" t="s">
        <v>38</v>
      </c>
      <c r="J27" s="26" t="s">
        <v>408</v>
      </c>
      <c r="K27" s="26" t="s">
        <v>411</v>
      </c>
      <c r="L27" s="26" t="s">
        <v>100</v>
      </c>
      <c r="M27" s="9">
        <v>10</v>
      </c>
      <c r="N27" s="11">
        <v>1125</v>
      </c>
      <c r="O27" s="10">
        <f t="shared" si="1"/>
        <v>11250</v>
      </c>
      <c r="P27" s="26" t="s">
        <v>99</v>
      </c>
      <c r="Q27" s="26" t="s">
        <v>0</v>
      </c>
      <c r="R27" s="9">
        <f>M27*5</f>
        <v>50</v>
      </c>
    </row>
    <row r="28" spans="1:18" ht="34.5" customHeight="1" x14ac:dyDescent="0.25">
      <c r="A28" s="29"/>
      <c r="B28" s="13">
        <f t="shared" si="0"/>
        <v>21</v>
      </c>
      <c r="C28" s="35">
        <v>45810</v>
      </c>
      <c r="D28" s="25">
        <v>2025</v>
      </c>
      <c r="E28" s="26" t="s">
        <v>2</v>
      </c>
      <c r="F28" s="26" t="s">
        <v>37</v>
      </c>
      <c r="G28" s="26" t="s">
        <v>37</v>
      </c>
      <c r="H28" s="26" t="s">
        <v>134</v>
      </c>
      <c r="I28" s="26" t="s">
        <v>3</v>
      </c>
      <c r="J28" s="26" t="s">
        <v>133</v>
      </c>
      <c r="K28" s="26" t="s">
        <v>162</v>
      </c>
      <c r="L28" s="26" t="s">
        <v>159</v>
      </c>
      <c r="M28" s="32">
        <v>85</v>
      </c>
      <c r="N28" s="34">
        <v>176.7</v>
      </c>
      <c r="O28" s="33">
        <f t="shared" si="1"/>
        <v>15019.499999999998</v>
      </c>
      <c r="P28" s="26" t="s">
        <v>158</v>
      </c>
      <c r="Q28" s="26" t="s">
        <v>5</v>
      </c>
      <c r="R28" s="32">
        <f>M28</f>
        <v>85</v>
      </c>
    </row>
    <row r="29" spans="1:18" ht="34.5" customHeight="1" x14ac:dyDescent="0.25">
      <c r="B29" s="13">
        <f t="shared" si="0"/>
        <v>22</v>
      </c>
      <c r="C29" s="12">
        <v>45810</v>
      </c>
      <c r="D29" s="25">
        <v>2025</v>
      </c>
      <c r="E29" s="26" t="s">
        <v>2</v>
      </c>
      <c r="F29" s="26" t="s">
        <v>309</v>
      </c>
      <c r="G29" s="26" t="s">
        <v>410</v>
      </c>
      <c r="H29" s="26" t="s">
        <v>409</v>
      </c>
      <c r="I29" s="26" t="s">
        <v>38</v>
      </c>
      <c r="J29" s="26" t="s">
        <v>408</v>
      </c>
      <c r="K29" s="26" t="s">
        <v>132</v>
      </c>
      <c r="L29" s="26" t="s">
        <v>90</v>
      </c>
      <c r="M29" s="9">
        <v>10</v>
      </c>
      <c r="N29" s="11">
        <v>1632</v>
      </c>
      <c r="O29" s="10">
        <f t="shared" si="1"/>
        <v>16320</v>
      </c>
      <c r="P29" s="26" t="s">
        <v>89</v>
      </c>
      <c r="Q29" s="26" t="s">
        <v>1</v>
      </c>
      <c r="R29" s="9">
        <f>M29</f>
        <v>10</v>
      </c>
    </row>
    <row r="30" spans="1:18" ht="34.5" x14ac:dyDescent="0.25">
      <c r="B30" s="13">
        <f t="shared" si="0"/>
        <v>23</v>
      </c>
      <c r="C30" s="12">
        <v>45811</v>
      </c>
      <c r="D30" s="25">
        <v>2025</v>
      </c>
      <c r="E30" s="31" t="s">
        <v>2</v>
      </c>
      <c r="F30" s="26" t="s">
        <v>354</v>
      </c>
      <c r="G30" s="26" t="s">
        <v>407</v>
      </c>
      <c r="H30" s="26" t="s">
        <v>406</v>
      </c>
      <c r="I30" s="26" t="s">
        <v>21</v>
      </c>
      <c r="J30" s="26" t="s">
        <v>405</v>
      </c>
      <c r="K30" s="26" t="s">
        <v>393</v>
      </c>
      <c r="L30" s="26" t="s">
        <v>131</v>
      </c>
      <c r="M30" s="9">
        <v>98</v>
      </c>
      <c r="N30" s="11">
        <v>135.19</v>
      </c>
      <c r="O30" s="10">
        <f t="shared" si="1"/>
        <v>13248.619999999999</v>
      </c>
      <c r="P30" s="26" t="s">
        <v>129</v>
      </c>
      <c r="Q30" s="26" t="s">
        <v>0</v>
      </c>
      <c r="R30" s="9">
        <f>M30</f>
        <v>98</v>
      </c>
    </row>
    <row r="31" spans="1:18" ht="34.5" x14ac:dyDescent="0.25">
      <c r="B31" s="13">
        <f t="shared" si="0"/>
        <v>24</v>
      </c>
      <c r="C31" s="12">
        <v>45811</v>
      </c>
      <c r="D31" s="25">
        <v>2025</v>
      </c>
      <c r="E31" s="31" t="s">
        <v>2</v>
      </c>
      <c r="F31" s="26" t="s">
        <v>354</v>
      </c>
      <c r="G31" s="26" t="s">
        <v>407</v>
      </c>
      <c r="H31" s="26" t="s">
        <v>406</v>
      </c>
      <c r="I31" s="26" t="s">
        <v>21</v>
      </c>
      <c r="J31" s="26" t="s">
        <v>405</v>
      </c>
      <c r="K31" s="26" t="s">
        <v>393</v>
      </c>
      <c r="L31" s="26" t="s">
        <v>130</v>
      </c>
      <c r="M31" s="9">
        <v>98</v>
      </c>
      <c r="N31" s="11">
        <v>95.7</v>
      </c>
      <c r="O31" s="10">
        <f t="shared" si="1"/>
        <v>9378.6</v>
      </c>
      <c r="P31" s="26" t="s">
        <v>129</v>
      </c>
      <c r="Q31" s="26" t="s">
        <v>0</v>
      </c>
      <c r="R31" s="9">
        <f>M31</f>
        <v>98</v>
      </c>
    </row>
    <row r="32" spans="1:18" s="29" customFormat="1" ht="34.5" customHeight="1" x14ac:dyDescent="0.25">
      <c r="B32" s="13">
        <f t="shared" si="0"/>
        <v>25</v>
      </c>
      <c r="C32" s="12">
        <v>45811</v>
      </c>
      <c r="D32" s="25">
        <v>2025</v>
      </c>
      <c r="E32" s="31" t="s">
        <v>2</v>
      </c>
      <c r="F32" s="31" t="s">
        <v>309</v>
      </c>
      <c r="G32" s="31" t="s">
        <v>367</v>
      </c>
      <c r="H32" s="31" t="s">
        <v>366</v>
      </c>
      <c r="I32" s="31" t="s">
        <v>38</v>
      </c>
      <c r="J32" s="31" t="s">
        <v>365</v>
      </c>
      <c r="K32" s="31" t="s">
        <v>404</v>
      </c>
      <c r="L32" s="26" t="s">
        <v>100</v>
      </c>
      <c r="M32" s="9">
        <v>10</v>
      </c>
      <c r="N32" s="11">
        <v>1125</v>
      </c>
      <c r="O32" s="10">
        <f t="shared" si="1"/>
        <v>11250</v>
      </c>
      <c r="P32" s="26" t="s">
        <v>99</v>
      </c>
      <c r="Q32" s="26" t="s">
        <v>0</v>
      </c>
      <c r="R32" s="9">
        <f>M32*5</f>
        <v>50</v>
      </c>
    </row>
    <row r="33" spans="1:18" s="29" customFormat="1" ht="34.5" customHeight="1" x14ac:dyDescent="0.25">
      <c r="B33" s="13">
        <f t="shared" si="0"/>
        <v>26</v>
      </c>
      <c r="C33" s="12">
        <v>45811</v>
      </c>
      <c r="D33" s="25">
        <v>2025</v>
      </c>
      <c r="E33" s="31" t="s">
        <v>2</v>
      </c>
      <c r="F33" s="31" t="s">
        <v>309</v>
      </c>
      <c r="G33" s="31" t="s">
        <v>313</v>
      </c>
      <c r="H33" s="31" t="s">
        <v>312</v>
      </c>
      <c r="I33" s="31" t="s">
        <v>38</v>
      </c>
      <c r="J33" s="31" t="s">
        <v>403</v>
      </c>
      <c r="K33" s="31" t="s">
        <v>402</v>
      </c>
      <c r="L33" s="26" t="s">
        <v>100</v>
      </c>
      <c r="M33" s="9">
        <v>10</v>
      </c>
      <c r="N33" s="11">
        <v>1125</v>
      </c>
      <c r="O33" s="10">
        <f t="shared" si="1"/>
        <v>11250</v>
      </c>
      <c r="P33" s="26" t="s">
        <v>99</v>
      </c>
      <c r="Q33" s="26" t="s">
        <v>0</v>
      </c>
      <c r="R33" s="9">
        <f>M33*5</f>
        <v>50</v>
      </c>
    </row>
    <row r="34" spans="1:18" s="29" customFormat="1" ht="34.5" customHeight="1" x14ac:dyDescent="0.25">
      <c r="B34" s="13">
        <f t="shared" si="0"/>
        <v>27</v>
      </c>
      <c r="C34" s="12">
        <v>45811</v>
      </c>
      <c r="D34" s="25">
        <v>2025</v>
      </c>
      <c r="E34" s="31" t="s">
        <v>2</v>
      </c>
      <c r="F34" s="31" t="s">
        <v>309</v>
      </c>
      <c r="G34" s="31" t="s">
        <v>308</v>
      </c>
      <c r="H34" s="31" t="s">
        <v>307</v>
      </c>
      <c r="I34" s="31" t="s">
        <v>38</v>
      </c>
      <c r="J34" s="31" t="s">
        <v>306</v>
      </c>
      <c r="K34" s="31" t="s">
        <v>401</v>
      </c>
      <c r="L34" s="26" t="s">
        <v>100</v>
      </c>
      <c r="M34" s="9">
        <v>10</v>
      </c>
      <c r="N34" s="11">
        <v>1125</v>
      </c>
      <c r="O34" s="10">
        <f t="shared" si="1"/>
        <v>11250</v>
      </c>
      <c r="P34" s="26" t="s">
        <v>99</v>
      </c>
      <c r="Q34" s="26" t="s">
        <v>0</v>
      </c>
      <c r="R34" s="9">
        <f>M34*5</f>
        <v>50</v>
      </c>
    </row>
    <row r="35" spans="1:18" s="29" customFormat="1" ht="34.5" customHeight="1" x14ac:dyDescent="0.25">
      <c r="B35" s="13">
        <f t="shared" si="0"/>
        <v>28</v>
      </c>
      <c r="C35" s="12">
        <v>45811</v>
      </c>
      <c r="D35" s="25">
        <v>2025</v>
      </c>
      <c r="E35" s="31" t="s">
        <v>2</v>
      </c>
      <c r="F35" s="31" t="s">
        <v>309</v>
      </c>
      <c r="G35" s="31" t="s">
        <v>367</v>
      </c>
      <c r="H35" s="31" t="s">
        <v>366</v>
      </c>
      <c r="I35" s="31" t="s">
        <v>38</v>
      </c>
      <c r="J35" s="31" t="s">
        <v>365</v>
      </c>
      <c r="K35" s="31" t="s">
        <v>400</v>
      </c>
      <c r="L35" s="26" t="s">
        <v>216</v>
      </c>
      <c r="M35" s="9">
        <v>56</v>
      </c>
      <c r="N35" s="11">
        <v>788.5</v>
      </c>
      <c r="O35" s="10">
        <f t="shared" si="1"/>
        <v>44156</v>
      </c>
      <c r="P35" s="26" t="s">
        <v>215</v>
      </c>
      <c r="Q35" s="26" t="s">
        <v>0</v>
      </c>
      <c r="R35" s="9">
        <f>M35</f>
        <v>56</v>
      </c>
    </row>
    <row r="36" spans="1:18" s="3" customFormat="1" ht="34.5" customHeight="1" x14ac:dyDescent="0.25">
      <c r="B36" s="13">
        <f t="shared" si="0"/>
        <v>29</v>
      </c>
      <c r="C36" s="35">
        <v>45811</v>
      </c>
      <c r="D36" s="25">
        <v>2025</v>
      </c>
      <c r="E36" s="26" t="s">
        <v>2</v>
      </c>
      <c r="F36" s="26" t="s">
        <v>51</v>
      </c>
      <c r="G36" s="26" t="s">
        <v>357</v>
      </c>
      <c r="H36" s="26" t="s">
        <v>356</v>
      </c>
      <c r="I36" s="26" t="s">
        <v>21</v>
      </c>
      <c r="J36" s="26" t="s">
        <v>355</v>
      </c>
      <c r="K36" s="26" t="s">
        <v>263</v>
      </c>
      <c r="L36" s="26" t="s">
        <v>64</v>
      </c>
      <c r="M36" s="32">
        <v>50</v>
      </c>
      <c r="N36" s="34">
        <v>248</v>
      </c>
      <c r="O36" s="33">
        <f t="shared" si="1"/>
        <v>12400</v>
      </c>
      <c r="P36" s="26" t="s">
        <v>63</v>
      </c>
      <c r="Q36" s="26" t="s">
        <v>5</v>
      </c>
      <c r="R36" s="32">
        <f>M36</f>
        <v>50</v>
      </c>
    </row>
    <row r="37" spans="1:18" s="3" customFormat="1" ht="34.5" customHeight="1" x14ac:dyDescent="0.25">
      <c r="B37" s="13">
        <f t="shared" si="0"/>
        <v>30</v>
      </c>
      <c r="C37" s="35">
        <v>45811</v>
      </c>
      <c r="D37" s="25">
        <v>2025</v>
      </c>
      <c r="E37" s="26" t="s">
        <v>2</v>
      </c>
      <c r="F37" s="26" t="s">
        <v>354</v>
      </c>
      <c r="G37" s="26" t="s">
        <v>399</v>
      </c>
      <c r="H37" s="26" t="s">
        <v>398</v>
      </c>
      <c r="I37" s="26" t="s">
        <v>21</v>
      </c>
      <c r="J37" s="26" t="s">
        <v>397</v>
      </c>
      <c r="K37" s="26" t="s">
        <v>161</v>
      </c>
      <c r="L37" s="26" t="s">
        <v>64</v>
      </c>
      <c r="M37" s="32">
        <v>50</v>
      </c>
      <c r="N37" s="34">
        <v>248</v>
      </c>
      <c r="O37" s="33">
        <f t="shared" si="1"/>
        <v>12400</v>
      </c>
      <c r="P37" s="26" t="s">
        <v>63</v>
      </c>
      <c r="Q37" s="26" t="s">
        <v>5</v>
      </c>
      <c r="R37" s="32">
        <f>M37</f>
        <v>50</v>
      </c>
    </row>
    <row r="38" spans="1:18" s="3" customFormat="1" ht="34.5" customHeight="1" x14ac:dyDescent="0.25">
      <c r="B38" s="13">
        <f t="shared" si="0"/>
        <v>31</v>
      </c>
      <c r="C38" s="35">
        <v>45811</v>
      </c>
      <c r="D38" s="25">
        <v>2025</v>
      </c>
      <c r="E38" s="26" t="s">
        <v>2</v>
      </c>
      <c r="F38" s="26" t="s">
        <v>17</v>
      </c>
      <c r="G38" s="26" t="s">
        <v>396</v>
      </c>
      <c r="H38" s="26" t="s">
        <v>395</v>
      </c>
      <c r="I38" s="26" t="s">
        <v>21</v>
      </c>
      <c r="J38" s="26" t="s">
        <v>394</v>
      </c>
      <c r="K38" s="26" t="s">
        <v>260</v>
      </c>
      <c r="L38" s="26" t="s">
        <v>64</v>
      </c>
      <c r="M38" s="32">
        <v>21</v>
      </c>
      <c r="N38" s="34">
        <v>248</v>
      </c>
      <c r="O38" s="33">
        <f t="shared" si="1"/>
        <v>5208</v>
      </c>
      <c r="P38" s="26" t="s">
        <v>63</v>
      </c>
      <c r="Q38" s="26" t="s">
        <v>5</v>
      </c>
      <c r="R38" s="32">
        <f>M38</f>
        <v>21</v>
      </c>
    </row>
    <row r="39" spans="1:18" s="28" customFormat="1" ht="34.5" customHeight="1" x14ac:dyDescent="0.25">
      <c r="A39" s="27"/>
      <c r="B39" s="13">
        <f t="shared" si="0"/>
        <v>32</v>
      </c>
      <c r="C39" s="35">
        <v>45811</v>
      </c>
      <c r="D39" s="25">
        <v>2025</v>
      </c>
      <c r="E39" s="26" t="s">
        <v>2</v>
      </c>
      <c r="F39" s="26" t="s">
        <v>17</v>
      </c>
      <c r="G39" s="26" t="s">
        <v>392</v>
      </c>
      <c r="H39" s="26" t="s">
        <v>391</v>
      </c>
      <c r="I39" s="26" t="s">
        <v>21</v>
      </c>
      <c r="J39" s="26" t="s">
        <v>390</v>
      </c>
      <c r="K39" s="26" t="s">
        <v>259</v>
      </c>
      <c r="L39" s="26" t="s">
        <v>160</v>
      </c>
      <c r="M39" s="9">
        <v>30</v>
      </c>
      <c r="N39" s="11">
        <v>210</v>
      </c>
      <c r="O39" s="10">
        <f t="shared" si="1"/>
        <v>6300</v>
      </c>
      <c r="P39" s="26" t="s">
        <v>128</v>
      </c>
      <c r="Q39" s="26" t="s">
        <v>5</v>
      </c>
      <c r="R39" s="9">
        <f>+M39*8</f>
        <v>240</v>
      </c>
    </row>
    <row r="40" spans="1:18" s="28" customFormat="1" ht="34.5" customHeight="1" x14ac:dyDescent="0.25">
      <c r="A40" s="27"/>
      <c r="B40" s="13">
        <f t="shared" si="0"/>
        <v>33</v>
      </c>
      <c r="C40" s="35">
        <v>45811</v>
      </c>
      <c r="D40" s="25">
        <v>2025</v>
      </c>
      <c r="E40" s="26" t="s">
        <v>2</v>
      </c>
      <c r="F40" s="26" t="s">
        <v>17</v>
      </c>
      <c r="G40" s="26" t="s">
        <v>388</v>
      </c>
      <c r="H40" s="26" t="s">
        <v>387</v>
      </c>
      <c r="I40" s="26" t="s">
        <v>21</v>
      </c>
      <c r="J40" s="26" t="s">
        <v>386</v>
      </c>
      <c r="K40" s="26" t="s">
        <v>258</v>
      </c>
      <c r="L40" s="26" t="s">
        <v>160</v>
      </c>
      <c r="M40" s="9">
        <v>50</v>
      </c>
      <c r="N40" s="11">
        <v>210</v>
      </c>
      <c r="O40" s="10">
        <f t="shared" si="1"/>
        <v>10500</v>
      </c>
      <c r="P40" s="26" t="s">
        <v>128</v>
      </c>
      <c r="Q40" s="26" t="s">
        <v>5</v>
      </c>
      <c r="R40" s="9">
        <f>+M40*8</f>
        <v>400</v>
      </c>
    </row>
    <row r="41" spans="1:18" s="3" customFormat="1" ht="34.5" customHeight="1" x14ac:dyDescent="0.25">
      <c r="B41" s="13">
        <f t="shared" si="0"/>
        <v>34</v>
      </c>
      <c r="C41" s="35">
        <v>45811</v>
      </c>
      <c r="D41" s="25">
        <v>2025</v>
      </c>
      <c r="E41" s="26" t="s">
        <v>2</v>
      </c>
      <c r="F41" s="26" t="s">
        <v>51</v>
      </c>
      <c r="G41" s="26" t="s">
        <v>385</v>
      </c>
      <c r="H41" s="26" t="s">
        <v>384</v>
      </c>
      <c r="I41" s="26" t="s">
        <v>383</v>
      </c>
      <c r="J41" s="26" t="s">
        <v>382</v>
      </c>
      <c r="K41" s="26" t="s">
        <v>255</v>
      </c>
      <c r="L41" s="26" t="s">
        <v>64</v>
      </c>
      <c r="M41" s="32">
        <v>39</v>
      </c>
      <c r="N41" s="34">
        <v>248</v>
      </c>
      <c r="O41" s="33">
        <f t="shared" si="1"/>
        <v>9672</v>
      </c>
      <c r="P41" s="26" t="s">
        <v>63</v>
      </c>
      <c r="Q41" s="26" t="s">
        <v>5</v>
      </c>
      <c r="R41" s="32">
        <f>M41</f>
        <v>39</v>
      </c>
    </row>
    <row r="42" spans="1:18" ht="34.5" customHeight="1" x14ac:dyDescent="0.25">
      <c r="A42" s="29"/>
      <c r="B42" s="13">
        <f t="shared" si="0"/>
        <v>35</v>
      </c>
      <c r="C42" s="35">
        <v>45811</v>
      </c>
      <c r="D42" s="25">
        <v>2025</v>
      </c>
      <c r="E42" s="26" t="s">
        <v>2</v>
      </c>
      <c r="F42" s="26" t="s">
        <v>17</v>
      </c>
      <c r="G42" s="26" t="s">
        <v>381</v>
      </c>
      <c r="H42" s="26" t="s">
        <v>380</v>
      </c>
      <c r="I42" s="26" t="s">
        <v>21</v>
      </c>
      <c r="J42" s="26" t="s">
        <v>379</v>
      </c>
      <c r="K42" s="26" t="s">
        <v>247</v>
      </c>
      <c r="L42" s="26" t="s">
        <v>159</v>
      </c>
      <c r="M42" s="32">
        <v>150</v>
      </c>
      <c r="N42" s="34">
        <v>176.7</v>
      </c>
      <c r="O42" s="33">
        <f t="shared" si="1"/>
        <v>26505</v>
      </c>
      <c r="P42" s="26" t="s">
        <v>158</v>
      </c>
      <c r="Q42" s="26" t="s">
        <v>5</v>
      </c>
      <c r="R42" s="32">
        <f>M42</f>
        <v>150</v>
      </c>
    </row>
    <row r="43" spans="1:18" ht="34.5" customHeight="1" x14ac:dyDescent="0.25">
      <c r="A43" s="29"/>
      <c r="B43" s="13">
        <f t="shared" si="0"/>
        <v>36</v>
      </c>
      <c r="C43" s="35">
        <v>45811</v>
      </c>
      <c r="D43" s="25">
        <v>2025</v>
      </c>
      <c r="E43" s="26" t="s">
        <v>2</v>
      </c>
      <c r="F43" s="26" t="s">
        <v>17</v>
      </c>
      <c r="G43" s="26" t="s">
        <v>17</v>
      </c>
      <c r="H43" s="26" t="s">
        <v>350</v>
      </c>
      <c r="I43" s="26" t="s">
        <v>3</v>
      </c>
      <c r="J43" s="26" t="s">
        <v>349</v>
      </c>
      <c r="K43" s="26" t="s">
        <v>246</v>
      </c>
      <c r="L43" s="26" t="s">
        <v>159</v>
      </c>
      <c r="M43" s="32">
        <v>129</v>
      </c>
      <c r="N43" s="34">
        <v>176.7</v>
      </c>
      <c r="O43" s="33">
        <f t="shared" si="1"/>
        <v>22794.3</v>
      </c>
      <c r="P43" s="26" t="s">
        <v>158</v>
      </c>
      <c r="Q43" s="26" t="s">
        <v>5</v>
      </c>
      <c r="R43" s="32">
        <f>M43</f>
        <v>129</v>
      </c>
    </row>
    <row r="44" spans="1:18" s="29" customFormat="1" ht="34.5" customHeight="1" x14ac:dyDescent="0.25">
      <c r="B44" s="13">
        <f t="shared" si="0"/>
        <v>37</v>
      </c>
      <c r="C44" s="12">
        <v>45812</v>
      </c>
      <c r="D44" s="25">
        <v>2025</v>
      </c>
      <c r="E44" s="31" t="s">
        <v>2</v>
      </c>
      <c r="F44" s="31" t="s">
        <v>378</v>
      </c>
      <c r="G44" s="31" t="s">
        <v>377</v>
      </c>
      <c r="H44" s="31" t="s">
        <v>376</v>
      </c>
      <c r="I44" s="31" t="s">
        <v>375</v>
      </c>
      <c r="J44" s="31" t="s">
        <v>374</v>
      </c>
      <c r="K44" s="31" t="s">
        <v>373</v>
      </c>
      <c r="L44" s="26" t="s">
        <v>100</v>
      </c>
      <c r="M44" s="9">
        <v>108</v>
      </c>
      <c r="N44" s="11">
        <v>1125</v>
      </c>
      <c r="O44" s="10">
        <f t="shared" ref="O44:O75" si="2">+M44*N44</f>
        <v>121500</v>
      </c>
      <c r="P44" s="26" t="s">
        <v>99</v>
      </c>
      <c r="Q44" s="26" t="s">
        <v>0</v>
      </c>
      <c r="R44" s="9">
        <f>M44*5</f>
        <v>540</v>
      </c>
    </row>
    <row r="45" spans="1:18" ht="34.5" customHeight="1" x14ac:dyDescent="0.25">
      <c r="B45" s="13">
        <f t="shared" si="0"/>
        <v>38</v>
      </c>
      <c r="C45" s="12">
        <v>45810</v>
      </c>
      <c r="D45" s="25">
        <v>2025</v>
      </c>
      <c r="E45" s="31" t="s">
        <v>2</v>
      </c>
      <c r="F45" s="26" t="s">
        <v>51</v>
      </c>
      <c r="G45" s="26" t="s">
        <v>51</v>
      </c>
      <c r="H45" s="26" t="s">
        <v>372</v>
      </c>
      <c r="I45" s="26" t="s">
        <v>54</v>
      </c>
      <c r="J45" s="26" t="s">
        <v>371</v>
      </c>
      <c r="K45" s="26" t="s">
        <v>370</v>
      </c>
      <c r="L45" s="26" t="s">
        <v>62</v>
      </c>
      <c r="M45" s="9">
        <v>25</v>
      </c>
      <c r="N45" s="11">
        <v>5325</v>
      </c>
      <c r="O45" s="10">
        <f t="shared" si="2"/>
        <v>133125</v>
      </c>
      <c r="P45" s="26" t="s">
        <v>60</v>
      </c>
      <c r="Q45" s="26" t="s">
        <v>0</v>
      </c>
      <c r="R45" s="9">
        <v>1</v>
      </c>
    </row>
    <row r="46" spans="1:18" ht="34.5" customHeight="1" x14ac:dyDescent="0.25">
      <c r="B46" s="13">
        <f t="shared" si="0"/>
        <v>39</v>
      </c>
      <c r="C46" s="12">
        <v>45810</v>
      </c>
      <c r="D46" s="25">
        <v>2025</v>
      </c>
      <c r="E46" s="31" t="s">
        <v>2</v>
      </c>
      <c r="F46" s="26" t="s">
        <v>51</v>
      </c>
      <c r="G46" s="26" t="s">
        <v>51</v>
      </c>
      <c r="H46" s="26" t="s">
        <v>372</v>
      </c>
      <c r="I46" s="26" t="s">
        <v>54</v>
      </c>
      <c r="J46" s="26" t="s">
        <v>371</v>
      </c>
      <c r="K46" s="26" t="s">
        <v>370</v>
      </c>
      <c r="L46" s="26" t="s">
        <v>61</v>
      </c>
      <c r="M46" s="9">
        <v>1</v>
      </c>
      <c r="N46" s="11">
        <v>3579</v>
      </c>
      <c r="O46" s="10">
        <f t="shared" si="2"/>
        <v>3579</v>
      </c>
      <c r="P46" s="26" t="s">
        <v>60</v>
      </c>
      <c r="Q46" s="26" t="s">
        <v>0</v>
      </c>
      <c r="R46" s="9">
        <v>1</v>
      </c>
    </row>
    <row r="47" spans="1:18" ht="34.5" customHeight="1" x14ac:dyDescent="0.25">
      <c r="B47" s="13">
        <f t="shared" si="0"/>
        <v>40</v>
      </c>
      <c r="C47" s="12">
        <v>45810</v>
      </c>
      <c r="D47" s="25">
        <v>2025</v>
      </c>
      <c r="E47" s="31" t="s">
        <v>2</v>
      </c>
      <c r="F47" s="26" t="s">
        <v>51</v>
      </c>
      <c r="G47" s="26" t="s">
        <v>51</v>
      </c>
      <c r="H47" s="26" t="s">
        <v>372</v>
      </c>
      <c r="I47" s="26" t="s">
        <v>54</v>
      </c>
      <c r="J47" s="26" t="s">
        <v>371</v>
      </c>
      <c r="K47" s="26" t="s">
        <v>370</v>
      </c>
      <c r="L47" s="26" t="s">
        <v>59</v>
      </c>
      <c r="M47" s="9">
        <v>13</v>
      </c>
      <c r="N47" s="11">
        <v>1500</v>
      </c>
      <c r="O47" s="10">
        <f t="shared" si="2"/>
        <v>19500</v>
      </c>
      <c r="P47" s="26" t="s">
        <v>58</v>
      </c>
      <c r="Q47" s="26" t="s">
        <v>0</v>
      </c>
      <c r="R47" s="9">
        <v>1</v>
      </c>
    </row>
    <row r="48" spans="1:18" s="29" customFormat="1" ht="34.5" customHeight="1" x14ac:dyDescent="0.25">
      <c r="B48" s="13">
        <f t="shared" si="0"/>
        <v>41</v>
      </c>
      <c r="C48" s="12">
        <v>45812</v>
      </c>
      <c r="D48" s="25">
        <v>2025</v>
      </c>
      <c r="E48" s="31" t="s">
        <v>2</v>
      </c>
      <c r="F48" s="31" t="s">
        <v>361</v>
      </c>
      <c r="G48" s="31" t="s">
        <v>360</v>
      </c>
      <c r="H48" s="31" t="s">
        <v>359</v>
      </c>
      <c r="I48" s="31" t="s">
        <v>369</v>
      </c>
      <c r="J48" s="31" t="s">
        <v>358</v>
      </c>
      <c r="K48" s="31" t="s">
        <v>368</v>
      </c>
      <c r="L48" s="26" t="s">
        <v>100</v>
      </c>
      <c r="M48" s="9">
        <v>4</v>
      </c>
      <c r="N48" s="11">
        <v>1125</v>
      </c>
      <c r="O48" s="10">
        <f t="shared" si="2"/>
        <v>4500</v>
      </c>
      <c r="P48" s="26" t="s">
        <v>99</v>
      </c>
      <c r="Q48" s="26" t="s">
        <v>0</v>
      </c>
      <c r="R48" s="9">
        <f>M48*5</f>
        <v>20</v>
      </c>
    </row>
    <row r="49" spans="2:18" s="29" customFormat="1" ht="34.5" customHeight="1" x14ac:dyDescent="0.25">
      <c r="B49" s="13">
        <f t="shared" si="0"/>
        <v>42</v>
      </c>
      <c r="C49" s="12">
        <v>45812</v>
      </c>
      <c r="D49" s="25">
        <v>2025</v>
      </c>
      <c r="E49" s="31" t="s">
        <v>2</v>
      </c>
      <c r="F49" s="31" t="s">
        <v>361</v>
      </c>
      <c r="G49" s="31" t="s">
        <v>360</v>
      </c>
      <c r="H49" s="31" t="s">
        <v>359</v>
      </c>
      <c r="I49" s="31" t="s">
        <v>369</v>
      </c>
      <c r="J49" s="31" t="s">
        <v>358</v>
      </c>
      <c r="K49" s="31" t="s">
        <v>368</v>
      </c>
      <c r="L49" s="26" t="s">
        <v>216</v>
      </c>
      <c r="M49" s="9">
        <v>4</v>
      </c>
      <c r="N49" s="11">
        <v>788.5</v>
      </c>
      <c r="O49" s="10">
        <f t="shared" si="2"/>
        <v>3154</v>
      </c>
      <c r="P49" s="26" t="s">
        <v>215</v>
      </c>
      <c r="Q49" s="26" t="s">
        <v>0</v>
      </c>
      <c r="R49" s="9">
        <f t="shared" ref="R49:R55" si="3">M49</f>
        <v>4</v>
      </c>
    </row>
    <row r="50" spans="2:18" ht="34.5" customHeight="1" x14ac:dyDescent="0.25">
      <c r="B50" s="13">
        <f t="shared" si="0"/>
        <v>43</v>
      </c>
      <c r="C50" s="12">
        <v>45811</v>
      </c>
      <c r="D50" s="25">
        <v>2025</v>
      </c>
      <c r="E50" s="26" t="s">
        <v>2</v>
      </c>
      <c r="F50" s="26" t="s">
        <v>309</v>
      </c>
      <c r="G50" s="26" t="s">
        <v>367</v>
      </c>
      <c r="H50" s="26" t="s">
        <v>366</v>
      </c>
      <c r="I50" s="26" t="s">
        <v>38</v>
      </c>
      <c r="J50" s="26" t="s">
        <v>365</v>
      </c>
      <c r="K50" s="26" t="s">
        <v>123</v>
      </c>
      <c r="L50" s="26" t="s">
        <v>90</v>
      </c>
      <c r="M50" s="9">
        <v>10</v>
      </c>
      <c r="N50" s="11">
        <v>1632</v>
      </c>
      <c r="O50" s="10">
        <f t="shared" si="2"/>
        <v>16320</v>
      </c>
      <c r="P50" s="26" t="s">
        <v>89</v>
      </c>
      <c r="Q50" s="26" t="s">
        <v>1</v>
      </c>
      <c r="R50" s="9">
        <f t="shared" si="3"/>
        <v>10</v>
      </c>
    </row>
    <row r="51" spans="2:18" ht="34.5" customHeight="1" x14ac:dyDescent="0.25">
      <c r="B51" s="13">
        <f t="shared" si="0"/>
        <v>44</v>
      </c>
      <c r="C51" s="12">
        <v>45811</v>
      </c>
      <c r="D51" s="25">
        <v>2025</v>
      </c>
      <c r="E51" s="26" t="s">
        <v>2</v>
      </c>
      <c r="F51" s="26" t="s">
        <v>364</v>
      </c>
      <c r="G51" s="26" t="s">
        <v>364</v>
      </c>
      <c r="H51" s="26" t="s">
        <v>363</v>
      </c>
      <c r="I51" s="26" t="s">
        <v>3</v>
      </c>
      <c r="J51" s="26" t="s">
        <v>362</v>
      </c>
      <c r="K51" s="26" t="s">
        <v>122</v>
      </c>
      <c r="L51" s="26" t="s">
        <v>90</v>
      </c>
      <c r="M51" s="9">
        <v>100</v>
      </c>
      <c r="N51" s="11">
        <v>1632</v>
      </c>
      <c r="O51" s="10">
        <f t="shared" si="2"/>
        <v>163200</v>
      </c>
      <c r="P51" s="26" t="s">
        <v>89</v>
      </c>
      <c r="Q51" s="26" t="s">
        <v>1</v>
      </c>
      <c r="R51" s="9">
        <f t="shared" si="3"/>
        <v>100</v>
      </c>
    </row>
    <row r="52" spans="2:18" ht="34.5" customHeight="1" x14ac:dyDescent="0.25">
      <c r="B52" s="13">
        <f t="shared" si="0"/>
        <v>45</v>
      </c>
      <c r="C52" s="12">
        <v>45811</v>
      </c>
      <c r="D52" s="25">
        <v>2025</v>
      </c>
      <c r="E52" s="26" t="s">
        <v>2</v>
      </c>
      <c r="F52" s="26" t="s">
        <v>361</v>
      </c>
      <c r="G52" s="26" t="s">
        <v>360</v>
      </c>
      <c r="H52" s="26" t="s">
        <v>359</v>
      </c>
      <c r="I52" s="26" t="s">
        <v>38</v>
      </c>
      <c r="J52" s="26" t="s">
        <v>358</v>
      </c>
      <c r="K52" s="26" t="s">
        <v>121</v>
      </c>
      <c r="L52" s="26" t="s">
        <v>90</v>
      </c>
      <c r="M52" s="9">
        <v>4</v>
      </c>
      <c r="N52" s="11">
        <v>1632</v>
      </c>
      <c r="O52" s="10">
        <f t="shared" si="2"/>
        <v>6528</v>
      </c>
      <c r="P52" s="26" t="s">
        <v>89</v>
      </c>
      <c r="Q52" s="26" t="s">
        <v>1</v>
      </c>
      <c r="R52" s="9">
        <f t="shared" si="3"/>
        <v>4</v>
      </c>
    </row>
    <row r="53" spans="2:18" s="29" customFormat="1" ht="34.5" customHeight="1" x14ac:dyDescent="0.25">
      <c r="B53" s="13">
        <f t="shared" si="0"/>
        <v>46</v>
      </c>
      <c r="C53" s="12">
        <v>45811</v>
      </c>
      <c r="D53" s="25">
        <v>2025</v>
      </c>
      <c r="E53" s="26" t="s">
        <v>2</v>
      </c>
      <c r="F53" s="26" t="s">
        <v>361</v>
      </c>
      <c r="G53" s="26" t="s">
        <v>360</v>
      </c>
      <c r="H53" s="26" t="s">
        <v>359</v>
      </c>
      <c r="I53" s="26" t="s">
        <v>38</v>
      </c>
      <c r="J53" s="26" t="s">
        <v>358</v>
      </c>
      <c r="K53" s="26" t="s">
        <v>121</v>
      </c>
      <c r="L53" s="26" t="s">
        <v>72</v>
      </c>
      <c r="M53" s="9">
        <v>4</v>
      </c>
      <c r="N53" s="11">
        <v>145</v>
      </c>
      <c r="O53" s="10">
        <f t="shared" si="2"/>
        <v>580</v>
      </c>
      <c r="P53" s="26" t="s">
        <v>98</v>
      </c>
      <c r="Q53" s="26" t="s">
        <v>1</v>
      </c>
      <c r="R53" s="9">
        <f t="shared" si="3"/>
        <v>4</v>
      </c>
    </row>
    <row r="54" spans="2:18" ht="34.5" customHeight="1" x14ac:dyDescent="0.25">
      <c r="B54" s="13">
        <f t="shared" si="0"/>
        <v>47</v>
      </c>
      <c r="C54" s="12">
        <v>45811</v>
      </c>
      <c r="D54" s="25">
        <v>2025</v>
      </c>
      <c r="E54" s="26" t="s">
        <v>2</v>
      </c>
      <c r="F54" s="26" t="s">
        <v>51</v>
      </c>
      <c r="G54" s="26" t="s">
        <v>357</v>
      </c>
      <c r="H54" s="26" t="s">
        <v>356</v>
      </c>
      <c r="I54" s="26" t="s">
        <v>21</v>
      </c>
      <c r="J54" s="26" t="s">
        <v>355</v>
      </c>
      <c r="K54" s="26" t="s">
        <v>120</v>
      </c>
      <c r="L54" s="26" t="s">
        <v>90</v>
      </c>
      <c r="M54" s="9">
        <v>21</v>
      </c>
      <c r="N54" s="11">
        <v>1632</v>
      </c>
      <c r="O54" s="10">
        <f t="shared" si="2"/>
        <v>34272</v>
      </c>
      <c r="P54" s="26" t="s">
        <v>89</v>
      </c>
      <c r="Q54" s="26" t="s">
        <v>1</v>
      </c>
      <c r="R54" s="9">
        <f t="shared" si="3"/>
        <v>21</v>
      </c>
    </row>
    <row r="55" spans="2:18" ht="34.5" customHeight="1" x14ac:dyDescent="0.25">
      <c r="B55" s="13">
        <f t="shared" si="0"/>
        <v>48</v>
      </c>
      <c r="C55" s="12">
        <v>45811</v>
      </c>
      <c r="D55" s="25">
        <v>2025</v>
      </c>
      <c r="E55" s="26" t="s">
        <v>2</v>
      </c>
      <c r="F55" s="26" t="s">
        <v>354</v>
      </c>
      <c r="G55" s="26" t="s">
        <v>353</v>
      </c>
      <c r="H55" s="26" t="s">
        <v>352</v>
      </c>
      <c r="I55" s="26" t="s">
        <v>21</v>
      </c>
      <c r="J55" s="26" t="s">
        <v>351</v>
      </c>
      <c r="K55" s="26" t="s">
        <v>119</v>
      </c>
      <c r="L55" s="26" t="s">
        <v>90</v>
      </c>
      <c r="M55" s="9">
        <v>20</v>
      </c>
      <c r="N55" s="11">
        <v>1632</v>
      </c>
      <c r="O55" s="10">
        <f t="shared" si="2"/>
        <v>32640</v>
      </c>
      <c r="P55" s="26" t="s">
        <v>89</v>
      </c>
      <c r="Q55" s="26" t="s">
        <v>1</v>
      </c>
      <c r="R55" s="9">
        <f t="shared" si="3"/>
        <v>20</v>
      </c>
    </row>
    <row r="56" spans="2:18" s="28" customFormat="1" ht="34.5" customHeight="1" x14ac:dyDescent="0.25">
      <c r="B56" s="13">
        <f t="shared" si="0"/>
        <v>49</v>
      </c>
      <c r="C56" s="12">
        <v>45813</v>
      </c>
      <c r="D56" s="25">
        <v>2025</v>
      </c>
      <c r="E56" s="31" t="s">
        <v>2</v>
      </c>
      <c r="F56" s="26" t="s">
        <v>17</v>
      </c>
      <c r="G56" s="26" t="s">
        <v>17</v>
      </c>
      <c r="H56" s="26" t="s">
        <v>350</v>
      </c>
      <c r="I56" s="26" t="s">
        <v>3</v>
      </c>
      <c r="J56" s="26" t="s">
        <v>349</v>
      </c>
      <c r="K56" s="26" t="s">
        <v>348</v>
      </c>
      <c r="L56" s="26" t="s">
        <v>126</v>
      </c>
      <c r="M56" s="9">
        <v>360</v>
      </c>
      <c r="N56" s="11">
        <v>95</v>
      </c>
      <c r="O56" s="10">
        <f t="shared" si="2"/>
        <v>34200</v>
      </c>
      <c r="P56" s="26" t="s">
        <v>57</v>
      </c>
      <c r="Q56" s="30" t="s">
        <v>0</v>
      </c>
      <c r="R56" s="9">
        <f>+M56/10</f>
        <v>36</v>
      </c>
    </row>
    <row r="57" spans="2:18" s="3" customFormat="1" ht="34.5" customHeight="1" x14ac:dyDescent="0.25">
      <c r="B57" s="13">
        <f t="shared" si="0"/>
        <v>50</v>
      </c>
      <c r="C57" s="35">
        <v>45811</v>
      </c>
      <c r="D57" s="25">
        <v>2025</v>
      </c>
      <c r="E57" s="26" t="s">
        <v>35</v>
      </c>
      <c r="F57" s="26" t="s">
        <v>189</v>
      </c>
      <c r="G57" s="26" t="s">
        <v>192</v>
      </c>
      <c r="H57" s="26" t="s">
        <v>191</v>
      </c>
      <c r="I57" s="26" t="s">
        <v>21</v>
      </c>
      <c r="J57" s="26" t="s">
        <v>190</v>
      </c>
      <c r="K57" s="26" t="s">
        <v>242</v>
      </c>
      <c r="L57" s="26" t="s">
        <v>64</v>
      </c>
      <c r="M57" s="32">
        <v>40</v>
      </c>
      <c r="N57" s="34">
        <v>248</v>
      </c>
      <c r="O57" s="33">
        <f t="shared" si="2"/>
        <v>9920</v>
      </c>
      <c r="P57" s="26" t="s">
        <v>63</v>
      </c>
      <c r="Q57" s="26" t="s">
        <v>5</v>
      </c>
      <c r="R57" s="32">
        <f>M57</f>
        <v>40</v>
      </c>
    </row>
    <row r="58" spans="2:18" s="3" customFormat="1" ht="34.5" customHeight="1" x14ac:dyDescent="0.25">
      <c r="B58" s="13">
        <f t="shared" si="0"/>
        <v>51</v>
      </c>
      <c r="C58" s="35">
        <v>45811</v>
      </c>
      <c r="D58" s="25">
        <v>2025</v>
      </c>
      <c r="E58" s="26" t="s">
        <v>35</v>
      </c>
      <c r="F58" s="26" t="s">
        <v>189</v>
      </c>
      <c r="G58" s="26" t="s">
        <v>347</v>
      </c>
      <c r="H58" s="26" t="s">
        <v>346</v>
      </c>
      <c r="I58" s="26" t="s">
        <v>21</v>
      </c>
      <c r="J58" s="26" t="s">
        <v>345</v>
      </c>
      <c r="K58" s="26" t="s">
        <v>241</v>
      </c>
      <c r="L58" s="26" t="s">
        <v>64</v>
      </c>
      <c r="M58" s="32">
        <v>60</v>
      </c>
      <c r="N58" s="34">
        <v>248</v>
      </c>
      <c r="O58" s="33">
        <f t="shared" si="2"/>
        <v>14880</v>
      </c>
      <c r="P58" s="26" t="s">
        <v>63</v>
      </c>
      <c r="Q58" s="26" t="s">
        <v>5</v>
      </c>
      <c r="R58" s="32">
        <f>M58</f>
        <v>60</v>
      </c>
    </row>
    <row r="59" spans="2:18" ht="34.5" customHeight="1" x14ac:dyDescent="0.25">
      <c r="B59" s="13">
        <f t="shared" si="0"/>
        <v>52</v>
      </c>
      <c r="C59" s="35">
        <v>45811</v>
      </c>
      <c r="D59" s="25">
        <v>2025</v>
      </c>
      <c r="E59" s="26" t="s">
        <v>20</v>
      </c>
      <c r="F59" s="26" t="s">
        <v>154</v>
      </c>
      <c r="G59" s="26" t="s">
        <v>154</v>
      </c>
      <c r="H59" s="26" t="s">
        <v>93</v>
      </c>
      <c r="I59" s="26" t="s">
        <v>3</v>
      </c>
      <c r="J59" s="26" t="s">
        <v>92</v>
      </c>
      <c r="K59" s="26" t="s">
        <v>224</v>
      </c>
      <c r="L59" s="26" t="s">
        <v>73</v>
      </c>
      <c r="M59" s="9">
        <v>1392</v>
      </c>
      <c r="N59" s="11">
        <v>1295</v>
      </c>
      <c r="O59" s="10">
        <f t="shared" si="2"/>
        <v>1802640</v>
      </c>
      <c r="P59" s="26" t="s">
        <v>74</v>
      </c>
      <c r="Q59" s="26" t="s">
        <v>5</v>
      </c>
      <c r="R59" s="9">
        <f>+M59*5</f>
        <v>6960</v>
      </c>
    </row>
    <row r="60" spans="2:18" ht="34.5" customHeight="1" x14ac:dyDescent="0.25">
      <c r="B60" s="13">
        <f t="shared" si="0"/>
        <v>53</v>
      </c>
      <c r="C60" s="12">
        <v>45813</v>
      </c>
      <c r="D60" s="25">
        <v>2025</v>
      </c>
      <c r="E60" s="26" t="s">
        <v>35</v>
      </c>
      <c r="F60" s="26" t="s">
        <v>344</v>
      </c>
      <c r="G60" s="26" t="s">
        <v>344</v>
      </c>
      <c r="H60" s="26" t="s">
        <v>343</v>
      </c>
      <c r="I60" s="26" t="s">
        <v>3</v>
      </c>
      <c r="J60" s="26" t="s">
        <v>342</v>
      </c>
      <c r="K60" s="26" t="s">
        <v>157</v>
      </c>
      <c r="L60" s="26" t="s">
        <v>96</v>
      </c>
      <c r="M60" s="9">
        <v>1</v>
      </c>
      <c r="N60" s="11">
        <v>24900</v>
      </c>
      <c r="O60" s="10">
        <f t="shared" si="2"/>
        <v>24900</v>
      </c>
      <c r="P60" s="26" t="s">
        <v>95</v>
      </c>
      <c r="Q60" s="26" t="s">
        <v>0</v>
      </c>
      <c r="R60" s="9">
        <v>1</v>
      </c>
    </row>
    <row r="61" spans="2:18" s="29" customFormat="1" ht="34.5" customHeight="1" x14ac:dyDescent="0.25">
      <c r="B61" s="13">
        <f t="shared" si="0"/>
        <v>54</v>
      </c>
      <c r="C61" s="12">
        <v>45813</v>
      </c>
      <c r="D61" s="25">
        <v>2025</v>
      </c>
      <c r="E61" s="26" t="s">
        <v>35</v>
      </c>
      <c r="F61" s="26" t="s">
        <v>189</v>
      </c>
      <c r="G61" s="26" t="s">
        <v>195</v>
      </c>
      <c r="H61" s="26" t="s">
        <v>194</v>
      </c>
      <c r="I61" s="26" t="s">
        <v>21</v>
      </c>
      <c r="J61" s="26" t="s">
        <v>193</v>
      </c>
      <c r="K61" s="26" t="s">
        <v>135</v>
      </c>
      <c r="L61" s="26" t="s">
        <v>202</v>
      </c>
      <c r="M61" s="9">
        <v>20</v>
      </c>
      <c r="N61" s="11">
        <v>310</v>
      </c>
      <c r="O61" s="10">
        <f t="shared" si="2"/>
        <v>6200</v>
      </c>
      <c r="P61" s="26" t="s">
        <v>88</v>
      </c>
      <c r="Q61" s="26" t="s">
        <v>0</v>
      </c>
      <c r="R61" s="9">
        <f>M61</f>
        <v>20</v>
      </c>
    </row>
    <row r="62" spans="2:18" s="29" customFormat="1" ht="34.5" customHeight="1" x14ac:dyDescent="0.25">
      <c r="B62" s="13">
        <f t="shared" si="0"/>
        <v>55</v>
      </c>
      <c r="C62" s="12">
        <v>45813</v>
      </c>
      <c r="D62" s="25">
        <v>2025</v>
      </c>
      <c r="E62" s="26" t="s">
        <v>35</v>
      </c>
      <c r="F62" s="26" t="s">
        <v>189</v>
      </c>
      <c r="G62" s="26" t="s">
        <v>192</v>
      </c>
      <c r="H62" s="26" t="s">
        <v>191</v>
      </c>
      <c r="I62" s="26" t="s">
        <v>21</v>
      </c>
      <c r="J62" s="26" t="s">
        <v>190</v>
      </c>
      <c r="K62" s="26" t="s">
        <v>156</v>
      </c>
      <c r="L62" s="26" t="s">
        <v>100</v>
      </c>
      <c r="M62" s="9">
        <v>5</v>
      </c>
      <c r="N62" s="11">
        <v>1125</v>
      </c>
      <c r="O62" s="10">
        <f t="shared" si="2"/>
        <v>5625</v>
      </c>
      <c r="P62" s="26" t="s">
        <v>99</v>
      </c>
      <c r="Q62" s="26" t="s">
        <v>0</v>
      </c>
      <c r="R62" s="9">
        <f>M62*5</f>
        <v>25</v>
      </c>
    </row>
    <row r="63" spans="2:18" s="29" customFormat="1" ht="34.5" customHeight="1" x14ac:dyDescent="0.25">
      <c r="B63" s="13">
        <f t="shared" si="0"/>
        <v>56</v>
      </c>
      <c r="C63" s="12">
        <v>45813</v>
      </c>
      <c r="D63" s="25">
        <v>2025</v>
      </c>
      <c r="E63" s="26" t="s">
        <v>35</v>
      </c>
      <c r="F63" s="26" t="s">
        <v>189</v>
      </c>
      <c r="G63" s="26" t="s">
        <v>188</v>
      </c>
      <c r="H63" s="26" t="s">
        <v>187</v>
      </c>
      <c r="I63" s="26" t="s">
        <v>21</v>
      </c>
      <c r="J63" s="26" t="s">
        <v>186</v>
      </c>
      <c r="K63" s="26" t="s">
        <v>155</v>
      </c>
      <c r="L63" s="26" t="s">
        <v>100</v>
      </c>
      <c r="M63" s="9">
        <v>2</v>
      </c>
      <c r="N63" s="11">
        <v>1125</v>
      </c>
      <c r="O63" s="10">
        <f t="shared" si="2"/>
        <v>2250</v>
      </c>
      <c r="P63" s="26" t="s">
        <v>99</v>
      </c>
      <c r="Q63" s="26" t="s">
        <v>0</v>
      </c>
      <c r="R63" s="9">
        <f>M63*5</f>
        <v>10</v>
      </c>
    </row>
    <row r="64" spans="2:18" ht="34.5" customHeight="1" x14ac:dyDescent="0.25">
      <c r="B64" s="13">
        <f t="shared" si="0"/>
        <v>57</v>
      </c>
      <c r="C64" s="12">
        <v>45813</v>
      </c>
      <c r="D64" s="25">
        <v>2025</v>
      </c>
      <c r="E64" s="26" t="s">
        <v>35</v>
      </c>
      <c r="F64" s="26" t="s">
        <v>53</v>
      </c>
      <c r="G64" s="26" t="s">
        <v>71</v>
      </c>
      <c r="H64" s="26" t="s">
        <v>341</v>
      </c>
      <c r="I64" s="26" t="s">
        <v>21</v>
      </c>
      <c r="J64" s="26" t="s">
        <v>340</v>
      </c>
      <c r="K64" s="26" t="s">
        <v>118</v>
      </c>
      <c r="L64" s="26" t="s">
        <v>90</v>
      </c>
      <c r="M64" s="9">
        <v>31</v>
      </c>
      <c r="N64" s="11">
        <v>1632</v>
      </c>
      <c r="O64" s="10">
        <f t="shared" si="2"/>
        <v>50592</v>
      </c>
      <c r="P64" s="26" t="s">
        <v>89</v>
      </c>
      <c r="Q64" s="26" t="s">
        <v>1</v>
      </c>
      <c r="R64" s="9">
        <f>M64</f>
        <v>31</v>
      </c>
    </row>
    <row r="65" spans="1:18" ht="34.5" customHeight="1" x14ac:dyDescent="0.25">
      <c r="B65" s="13">
        <f t="shared" si="0"/>
        <v>58</v>
      </c>
      <c r="C65" s="12">
        <v>45814</v>
      </c>
      <c r="D65" s="25">
        <v>2025</v>
      </c>
      <c r="E65" s="26" t="s">
        <v>35</v>
      </c>
      <c r="F65" s="26" t="s">
        <v>53</v>
      </c>
      <c r="G65" s="26" t="s">
        <v>339</v>
      </c>
      <c r="H65" s="26" t="s">
        <v>338</v>
      </c>
      <c r="I65" s="26" t="s">
        <v>21</v>
      </c>
      <c r="J65" s="26" t="s">
        <v>337</v>
      </c>
      <c r="K65" s="26" t="s">
        <v>336</v>
      </c>
      <c r="L65" s="26" t="s">
        <v>90</v>
      </c>
      <c r="M65" s="9">
        <v>35</v>
      </c>
      <c r="N65" s="11">
        <v>1632</v>
      </c>
      <c r="O65" s="10">
        <f t="shared" si="2"/>
        <v>57120</v>
      </c>
      <c r="P65" s="26" t="s">
        <v>89</v>
      </c>
      <c r="Q65" s="26" t="s">
        <v>1</v>
      </c>
      <c r="R65" s="9">
        <f>M65</f>
        <v>35</v>
      </c>
    </row>
    <row r="66" spans="1:18" ht="34.5" customHeight="1" x14ac:dyDescent="0.25">
      <c r="A66" s="29"/>
      <c r="B66" s="13">
        <f t="shared" si="0"/>
        <v>59</v>
      </c>
      <c r="C66" s="12">
        <v>45814</v>
      </c>
      <c r="D66" s="25">
        <v>2025</v>
      </c>
      <c r="E66" s="26" t="s">
        <v>35</v>
      </c>
      <c r="F66" s="26" t="s">
        <v>53</v>
      </c>
      <c r="G66" s="26" t="s">
        <v>339</v>
      </c>
      <c r="H66" s="26" t="s">
        <v>338</v>
      </c>
      <c r="I66" s="26" t="s">
        <v>21</v>
      </c>
      <c r="J66" s="26" t="s">
        <v>337</v>
      </c>
      <c r="K66" s="26" t="s">
        <v>336</v>
      </c>
      <c r="L66" s="26" t="s">
        <v>78</v>
      </c>
      <c r="M66" s="9">
        <v>35</v>
      </c>
      <c r="N66" s="11">
        <v>405</v>
      </c>
      <c r="O66" s="10">
        <f t="shared" si="2"/>
        <v>14175</v>
      </c>
      <c r="P66" s="26" t="s">
        <v>79</v>
      </c>
      <c r="Q66" s="26" t="s">
        <v>1</v>
      </c>
      <c r="R66" s="9">
        <f>+M66</f>
        <v>35</v>
      </c>
    </row>
    <row r="67" spans="1:18" ht="34.5" customHeight="1" x14ac:dyDescent="0.25">
      <c r="B67" s="13">
        <f t="shared" si="0"/>
        <v>60</v>
      </c>
      <c r="C67" s="12">
        <v>45814</v>
      </c>
      <c r="D67" s="25">
        <v>2025</v>
      </c>
      <c r="E67" s="26" t="s">
        <v>35</v>
      </c>
      <c r="F67" s="26" t="s">
        <v>53</v>
      </c>
      <c r="G67" s="26" t="s">
        <v>335</v>
      </c>
      <c r="H67" s="26" t="s">
        <v>334</v>
      </c>
      <c r="I67" s="26" t="s">
        <v>21</v>
      </c>
      <c r="J67" s="26" t="s">
        <v>333</v>
      </c>
      <c r="K67" s="26" t="s">
        <v>332</v>
      </c>
      <c r="L67" s="26" t="s">
        <v>90</v>
      </c>
      <c r="M67" s="9">
        <v>15</v>
      </c>
      <c r="N67" s="11">
        <v>1632</v>
      </c>
      <c r="O67" s="10">
        <f t="shared" si="2"/>
        <v>24480</v>
      </c>
      <c r="P67" s="26" t="s">
        <v>89</v>
      </c>
      <c r="Q67" s="26" t="s">
        <v>1</v>
      </c>
      <c r="R67" s="9">
        <f>M67</f>
        <v>15</v>
      </c>
    </row>
    <row r="68" spans="1:18" ht="34.5" customHeight="1" x14ac:dyDescent="0.25">
      <c r="A68" s="29"/>
      <c r="B68" s="13">
        <f t="shared" si="0"/>
        <v>61</v>
      </c>
      <c r="C68" s="12">
        <v>45814</v>
      </c>
      <c r="D68" s="25">
        <v>2025</v>
      </c>
      <c r="E68" s="26" t="s">
        <v>35</v>
      </c>
      <c r="F68" s="26" t="s">
        <v>53</v>
      </c>
      <c r="G68" s="26" t="s">
        <v>335</v>
      </c>
      <c r="H68" s="26" t="s">
        <v>334</v>
      </c>
      <c r="I68" s="26" t="s">
        <v>21</v>
      </c>
      <c r="J68" s="26" t="s">
        <v>333</v>
      </c>
      <c r="K68" s="26" t="s">
        <v>332</v>
      </c>
      <c r="L68" s="26" t="s">
        <v>78</v>
      </c>
      <c r="M68" s="9">
        <v>15</v>
      </c>
      <c r="N68" s="11">
        <v>405</v>
      </c>
      <c r="O68" s="10">
        <f t="shared" si="2"/>
        <v>6075</v>
      </c>
      <c r="P68" s="26" t="s">
        <v>79</v>
      </c>
      <c r="Q68" s="26" t="s">
        <v>1</v>
      </c>
      <c r="R68" s="9">
        <f>+M68</f>
        <v>15</v>
      </c>
    </row>
    <row r="69" spans="1:18" ht="34.5" customHeight="1" x14ac:dyDescent="0.25">
      <c r="B69" s="13">
        <f t="shared" si="0"/>
        <v>62</v>
      </c>
      <c r="C69" s="12">
        <v>45814</v>
      </c>
      <c r="D69" s="25">
        <v>2025</v>
      </c>
      <c r="E69" s="26" t="s">
        <v>19</v>
      </c>
      <c r="F69" s="26" t="s">
        <v>67</v>
      </c>
      <c r="G69" s="26" t="s">
        <v>67</v>
      </c>
      <c r="H69" s="26" t="s">
        <v>66</v>
      </c>
      <c r="I69" s="26" t="s">
        <v>3</v>
      </c>
      <c r="J69" s="26" t="s">
        <v>65</v>
      </c>
      <c r="K69" s="26" t="s">
        <v>331</v>
      </c>
      <c r="L69" s="26" t="s">
        <v>40</v>
      </c>
      <c r="M69" s="9">
        <v>1320</v>
      </c>
      <c r="N69" s="11">
        <v>2548</v>
      </c>
      <c r="O69" s="10">
        <f t="shared" si="2"/>
        <v>3363360</v>
      </c>
      <c r="P69" s="26" t="s">
        <v>91</v>
      </c>
      <c r="Q69" s="26" t="s">
        <v>1</v>
      </c>
      <c r="R69" s="9">
        <f>M69</f>
        <v>1320</v>
      </c>
    </row>
    <row r="70" spans="1:18" ht="34.5" customHeight="1" x14ac:dyDescent="0.25">
      <c r="B70" s="13">
        <f t="shared" si="0"/>
        <v>63</v>
      </c>
      <c r="C70" s="12">
        <v>45814</v>
      </c>
      <c r="D70" s="25">
        <v>2025</v>
      </c>
      <c r="E70" s="26" t="s">
        <v>19</v>
      </c>
      <c r="F70" s="26" t="s">
        <v>81</v>
      </c>
      <c r="G70" s="26" t="s">
        <v>81</v>
      </c>
      <c r="H70" s="26" t="s">
        <v>82</v>
      </c>
      <c r="I70" s="26" t="s">
        <v>3</v>
      </c>
      <c r="J70" s="26" t="s">
        <v>83</v>
      </c>
      <c r="K70" s="26" t="s">
        <v>117</v>
      </c>
      <c r="L70" s="26" t="s">
        <v>40</v>
      </c>
      <c r="M70" s="9">
        <v>900</v>
      </c>
      <c r="N70" s="11">
        <v>2548</v>
      </c>
      <c r="O70" s="10">
        <f t="shared" si="2"/>
        <v>2293200</v>
      </c>
      <c r="P70" s="26" t="s">
        <v>91</v>
      </c>
      <c r="Q70" s="26" t="s">
        <v>1</v>
      </c>
      <c r="R70" s="9">
        <f>M70</f>
        <v>900</v>
      </c>
    </row>
    <row r="71" spans="1:18" ht="34.5" customHeight="1" x14ac:dyDescent="0.25">
      <c r="B71" s="13">
        <f t="shared" si="0"/>
        <v>64</v>
      </c>
      <c r="C71" s="12">
        <v>45817</v>
      </c>
      <c r="D71" s="25">
        <v>2025</v>
      </c>
      <c r="E71" s="26" t="s">
        <v>20</v>
      </c>
      <c r="F71" s="26" t="s">
        <v>109</v>
      </c>
      <c r="G71" s="26" t="s">
        <v>109</v>
      </c>
      <c r="H71" s="26" t="s">
        <v>93</v>
      </c>
      <c r="I71" s="26" t="s">
        <v>3</v>
      </c>
      <c r="J71" s="26" t="s">
        <v>92</v>
      </c>
      <c r="K71" s="26" t="s">
        <v>116</v>
      </c>
      <c r="L71" s="26" t="s">
        <v>40</v>
      </c>
      <c r="M71" s="9">
        <v>900</v>
      </c>
      <c r="N71" s="11">
        <v>2548</v>
      </c>
      <c r="O71" s="10">
        <f t="shared" si="2"/>
        <v>2293200</v>
      </c>
      <c r="P71" s="26" t="s">
        <v>91</v>
      </c>
      <c r="Q71" s="26" t="s">
        <v>1</v>
      </c>
      <c r="R71" s="9">
        <f>M71</f>
        <v>900</v>
      </c>
    </row>
    <row r="72" spans="1:18" ht="34.5" customHeight="1" x14ac:dyDescent="0.25">
      <c r="B72" s="13">
        <f t="shared" si="0"/>
        <v>65</v>
      </c>
      <c r="C72" s="12">
        <v>45817</v>
      </c>
      <c r="D72" s="25">
        <v>2025</v>
      </c>
      <c r="E72" s="26" t="s">
        <v>20</v>
      </c>
      <c r="F72" s="26" t="s">
        <v>85</v>
      </c>
      <c r="G72" s="26" t="s">
        <v>85</v>
      </c>
      <c r="H72" s="26" t="s">
        <v>86</v>
      </c>
      <c r="I72" s="26" t="s">
        <v>3</v>
      </c>
      <c r="J72" s="26" t="s">
        <v>87</v>
      </c>
      <c r="K72" s="26" t="s">
        <v>115</v>
      </c>
      <c r="L72" s="26" t="s">
        <v>40</v>
      </c>
      <c r="M72" s="9">
        <v>1200</v>
      </c>
      <c r="N72" s="11">
        <v>2548</v>
      </c>
      <c r="O72" s="10">
        <f t="shared" si="2"/>
        <v>3057600</v>
      </c>
      <c r="P72" s="26" t="s">
        <v>91</v>
      </c>
      <c r="Q72" s="26" t="s">
        <v>1</v>
      </c>
      <c r="R72" s="9">
        <f>M72</f>
        <v>1200</v>
      </c>
    </row>
    <row r="73" spans="1:18" s="28" customFormat="1" ht="34.5" customHeight="1" x14ac:dyDescent="0.25">
      <c r="A73" s="27"/>
      <c r="B73" s="13">
        <f t="shared" si="0"/>
        <v>66</v>
      </c>
      <c r="C73" s="35">
        <v>45818</v>
      </c>
      <c r="D73" s="25">
        <v>2025</v>
      </c>
      <c r="E73" s="26" t="s">
        <v>35</v>
      </c>
      <c r="F73" s="26" t="s">
        <v>189</v>
      </c>
      <c r="G73" s="26" t="s">
        <v>195</v>
      </c>
      <c r="H73" s="26" t="s">
        <v>194</v>
      </c>
      <c r="I73" s="26" t="s">
        <v>21</v>
      </c>
      <c r="J73" s="26" t="s">
        <v>193</v>
      </c>
      <c r="K73" s="26" t="s">
        <v>217</v>
      </c>
      <c r="L73" s="26" t="s">
        <v>160</v>
      </c>
      <c r="M73" s="9">
        <v>10</v>
      </c>
      <c r="N73" s="11">
        <v>210</v>
      </c>
      <c r="O73" s="10">
        <f t="shared" si="2"/>
        <v>2100</v>
      </c>
      <c r="P73" s="26" t="s">
        <v>128</v>
      </c>
      <c r="Q73" s="26" t="s">
        <v>5</v>
      </c>
      <c r="R73" s="9">
        <f>+M73*8</f>
        <v>80</v>
      </c>
    </row>
    <row r="74" spans="1:18" s="28" customFormat="1" ht="34.5" customHeight="1" x14ac:dyDescent="0.25">
      <c r="A74" s="27"/>
      <c r="B74" s="13">
        <f t="shared" ref="B74:B137" si="4">+B73+1</f>
        <v>67</v>
      </c>
      <c r="C74" s="35">
        <v>45818</v>
      </c>
      <c r="D74" s="25">
        <v>2025</v>
      </c>
      <c r="E74" s="26" t="s">
        <v>35</v>
      </c>
      <c r="F74" s="26" t="s">
        <v>189</v>
      </c>
      <c r="G74" s="26" t="s">
        <v>188</v>
      </c>
      <c r="H74" s="26" t="s">
        <v>187</v>
      </c>
      <c r="I74" s="26" t="s">
        <v>21</v>
      </c>
      <c r="J74" s="26" t="s">
        <v>186</v>
      </c>
      <c r="K74" s="26" t="s">
        <v>212</v>
      </c>
      <c r="L74" s="26" t="s">
        <v>160</v>
      </c>
      <c r="M74" s="9">
        <v>12</v>
      </c>
      <c r="N74" s="11">
        <v>210</v>
      </c>
      <c r="O74" s="10">
        <f t="shared" si="2"/>
        <v>2520</v>
      </c>
      <c r="P74" s="26" t="s">
        <v>128</v>
      </c>
      <c r="Q74" s="26" t="s">
        <v>5</v>
      </c>
      <c r="R74" s="9">
        <f>+M74*8</f>
        <v>96</v>
      </c>
    </row>
    <row r="75" spans="1:18" s="28" customFormat="1" ht="34.5" customHeight="1" x14ac:dyDescent="0.25">
      <c r="A75" s="27"/>
      <c r="B75" s="13">
        <f t="shared" si="4"/>
        <v>68</v>
      </c>
      <c r="C75" s="35">
        <v>45818</v>
      </c>
      <c r="D75" s="25">
        <v>2025</v>
      </c>
      <c r="E75" s="26" t="s">
        <v>4</v>
      </c>
      <c r="F75" s="26" t="s">
        <v>68</v>
      </c>
      <c r="G75" s="26" t="s">
        <v>68</v>
      </c>
      <c r="H75" s="26" t="s">
        <v>149</v>
      </c>
      <c r="I75" s="26" t="s">
        <v>3</v>
      </c>
      <c r="J75" s="26" t="s">
        <v>148</v>
      </c>
      <c r="K75" s="26" t="s">
        <v>164</v>
      </c>
      <c r="L75" s="26" t="s">
        <v>160</v>
      </c>
      <c r="M75" s="9">
        <v>200</v>
      </c>
      <c r="N75" s="11">
        <v>210</v>
      </c>
      <c r="O75" s="10">
        <f t="shared" si="2"/>
        <v>42000</v>
      </c>
      <c r="P75" s="26" t="s">
        <v>128</v>
      </c>
      <c r="Q75" s="26" t="s">
        <v>5</v>
      </c>
      <c r="R75" s="9">
        <f>+M75*8</f>
        <v>1600</v>
      </c>
    </row>
    <row r="76" spans="1:18" s="3" customFormat="1" ht="34.5" customHeight="1" x14ac:dyDescent="0.25">
      <c r="B76" s="13">
        <f t="shared" si="4"/>
        <v>69</v>
      </c>
      <c r="C76" s="35">
        <v>45818</v>
      </c>
      <c r="D76" s="25">
        <v>2025</v>
      </c>
      <c r="E76" s="26" t="s">
        <v>4</v>
      </c>
      <c r="F76" s="26" t="s">
        <v>68</v>
      </c>
      <c r="G76" s="26" t="s">
        <v>68</v>
      </c>
      <c r="H76" s="26" t="s">
        <v>149</v>
      </c>
      <c r="I76" s="26" t="s">
        <v>3</v>
      </c>
      <c r="J76" s="26" t="s">
        <v>148</v>
      </c>
      <c r="K76" s="26" t="s">
        <v>164</v>
      </c>
      <c r="L76" s="26" t="s">
        <v>64</v>
      </c>
      <c r="M76" s="32">
        <v>150</v>
      </c>
      <c r="N76" s="34">
        <v>248</v>
      </c>
      <c r="O76" s="33">
        <f t="shared" ref="O76:O107" si="5">+M76*N76</f>
        <v>37200</v>
      </c>
      <c r="P76" s="26" t="s">
        <v>63</v>
      </c>
      <c r="Q76" s="26" t="s">
        <v>5</v>
      </c>
      <c r="R76" s="32">
        <f>M76</f>
        <v>150</v>
      </c>
    </row>
    <row r="77" spans="1:18" s="28" customFormat="1" ht="34.5" customHeight="1" x14ac:dyDescent="0.25">
      <c r="A77" s="27"/>
      <c r="B77" s="13">
        <f t="shared" si="4"/>
        <v>70</v>
      </c>
      <c r="C77" s="35">
        <v>45818</v>
      </c>
      <c r="D77" s="25">
        <v>2025</v>
      </c>
      <c r="E77" s="26" t="s">
        <v>35</v>
      </c>
      <c r="F77" s="26" t="s">
        <v>189</v>
      </c>
      <c r="G77" s="26" t="s">
        <v>192</v>
      </c>
      <c r="H77" s="26" t="s">
        <v>191</v>
      </c>
      <c r="I77" s="26" t="s">
        <v>21</v>
      </c>
      <c r="J77" s="26" t="s">
        <v>190</v>
      </c>
      <c r="K77" s="26" t="s">
        <v>163</v>
      </c>
      <c r="L77" s="26" t="s">
        <v>160</v>
      </c>
      <c r="M77" s="9">
        <v>16</v>
      </c>
      <c r="N77" s="11">
        <v>210</v>
      </c>
      <c r="O77" s="10">
        <f t="shared" si="5"/>
        <v>3360</v>
      </c>
      <c r="P77" s="26" t="s">
        <v>128</v>
      </c>
      <c r="Q77" s="26" t="s">
        <v>5</v>
      </c>
      <c r="R77" s="9">
        <f>+M77*8</f>
        <v>128</v>
      </c>
    </row>
    <row r="78" spans="1:18" s="29" customFormat="1" ht="34.5" customHeight="1" x14ac:dyDescent="0.25">
      <c r="B78" s="13">
        <f t="shared" si="4"/>
        <v>71</v>
      </c>
      <c r="C78" s="12">
        <v>45818</v>
      </c>
      <c r="D78" s="25">
        <v>2025</v>
      </c>
      <c r="E78" s="26" t="s">
        <v>35</v>
      </c>
      <c r="F78" s="26" t="s">
        <v>189</v>
      </c>
      <c r="G78" s="26" t="s">
        <v>192</v>
      </c>
      <c r="H78" s="26" t="s">
        <v>191</v>
      </c>
      <c r="I78" s="26" t="s">
        <v>21</v>
      </c>
      <c r="J78" s="26" t="s">
        <v>190</v>
      </c>
      <c r="K78" s="26" t="s">
        <v>330</v>
      </c>
      <c r="L78" s="26" t="s">
        <v>202</v>
      </c>
      <c r="M78" s="9">
        <v>12</v>
      </c>
      <c r="N78" s="11">
        <v>310</v>
      </c>
      <c r="O78" s="10">
        <f t="shared" si="5"/>
        <v>3720</v>
      </c>
      <c r="P78" s="26" t="s">
        <v>88</v>
      </c>
      <c r="Q78" s="26" t="s">
        <v>0</v>
      </c>
      <c r="R78" s="9">
        <f>M78</f>
        <v>12</v>
      </c>
    </row>
    <row r="79" spans="1:18" s="29" customFormat="1" ht="34.5" customHeight="1" x14ac:dyDescent="0.25">
      <c r="B79" s="13">
        <f t="shared" si="4"/>
        <v>72</v>
      </c>
      <c r="C79" s="12">
        <v>45818</v>
      </c>
      <c r="D79" s="25">
        <v>2025</v>
      </c>
      <c r="E79" s="26" t="s">
        <v>35</v>
      </c>
      <c r="F79" s="26" t="s">
        <v>189</v>
      </c>
      <c r="G79" s="26" t="s">
        <v>188</v>
      </c>
      <c r="H79" s="26" t="s">
        <v>187</v>
      </c>
      <c r="I79" s="26" t="s">
        <v>21</v>
      </c>
      <c r="J79" s="26" t="s">
        <v>186</v>
      </c>
      <c r="K79" s="26" t="s">
        <v>145</v>
      </c>
      <c r="L79" s="26" t="s">
        <v>202</v>
      </c>
      <c r="M79" s="9">
        <v>10</v>
      </c>
      <c r="N79" s="11">
        <v>310</v>
      </c>
      <c r="O79" s="10">
        <f t="shared" si="5"/>
        <v>3100</v>
      </c>
      <c r="P79" s="26" t="s">
        <v>88</v>
      </c>
      <c r="Q79" s="26" t="s">
        <v>0</v>
      </c>
      <c r="R79" s="9">
        <f>M79</f>
        <v>10</v>
      </c>
    </row>
    <row r="80" spans="1:18" s="29" customFormat="1" ht="34.5" customHeight="1" x14ac:dyDescent="0.25">
      <c r="B80" s="13">
        <f t="shared" si="4"/>
        <v>73</v>
      </c>
      <c r="C80" s="12">
        <v>45818</v>
      </c>
      <c r="D80" s="25">
        <v>2025</v>
      </c>
      <c r="E80" s="31" t="s">
        <v>4</v>
      </c>
      <c r="F80" s="31" t="s">
        <v>68</v>
      </c>
      <c r="G80" s="31" t="s">
        <v>68</v>
      </c>
      <c r="H80" s="31" t="s">
        <v>149</v>
      </c>
      <c r="I80" s="31" t="s">
        <v>3</v>
      </c>
      <c r="J80" s="31" t="s">
        <v>148</v>
      </c>
      <c r="K80" s="31" t="s">
        <v>144</v>
      </c>
      <c r="L80" s="26" t="s">
        <v>216</v>
      </c>
      <c r="M80" s="9">
        <v>170</v>
      </c>
      <c r="N80" s="11">
        <v>788.5</v>
      </c>
      <c r="O80" s="10">
        <f t="shared" si="5"/>
        <v>134045</v>
      </c>
      <c r="P80" s="26" t="s">
        <v>215</v>
      </c>
      <c r="Q80" s="26" t="s">
        <v>0</v>
      </c>
      <c r="R80" s="9">
        <f>M80</f>
        <v>170</v>
      </c>
    </row>
    <row r="81" spans="2:18" s="29" customFormat="1" ht="34.5" customHeight="1" x14ac:dyDescent="0.25">
      <c r="B81" s="13">
        <f t="shared" si="4"/>
        <v>74</v>
      </c>
      <c r="C81" s="12">
        <v>45818</v>
      </c>
      <c r="D81" s="25">
        <v>2025</v>
      </c>
      <c r="E81" s="26" t="s">
        <v>14</v>
      </c>
      <c r="F81" s="26" t="s">
        <v>36</v>
      </c>
      <c r="G81" s="26" t="s">
        <v>329</v>
      </c>
      <c r="H81" s="26" t="s">
        <v>328</v>
      </c>
      <c r="I81" s="26" t="s">
        <v>327</v>
      </c>
      <c r="J81" s="26" t="s">
        <v>326</v>
      </c>
      <c r="K81" s="26" t="s">
        <v>127</v>
      </c>
      <c r="L81" s="26" t="s">
        <v>202</v>
      </c>
      <c r="M81" s="9">
        <v>75</v>
      </c>
      <c r="N81" s="11">
        <v>310</v>
      </c>
      <c r="O81" s="10">
        <f t="shared" si="5"/>
        <v>23250</v>
      </c>
      <c r="P81" s="26" t="s">
        <v>88</v>
      </c>
      <c r="Q81" s="26" t="s">
        <v>0</v>
      </c>
      <c r="R81" s="9">
        <f>M81</f>
        <v>75</v>
      </c>
    </row>
    <row r="82" spans="2:18" ht="34.5" customHeight="1" x14ac:dyDescent="0.25">
      <c r="B82" s="13">
        <f t="shared" si="4"/>
        <v>75</v>
      </c>
      <c r="C82" s="12">
        <v>45818</v>
      </c>
      <c r="D82" s="25">
        <v>2025</v>
      </c>
      <c r="E82" s="26" t="s">
        <v>14</v>
      </c>
      <c r="F82" s="26" t="s">
        <v>36</v>
      </c>
      <c r="G82" s="26" t="s">
        <v>36</v>
      </c>
      <c r="H82" s="26" t="s">
        <v>325</v>
      </c>
      <c r="I82" s="26" t="s">
        <v>54</v>
      </c>
      <c r="J82" s="26" t="s">
        <v>324</v>
      </c>
      <c r="K82" s="26" t="s">
        <v>153</v>
      </c>
      <c r="L82" s="26" t="s">
        <v>62</v>
      </c>
      <c r="M82" s="9">
        <v>25</v>
      </c>
      <c r="N82" s="11">
        <v>5325</v>
      </c>
      <c r="O82" s="10">
        <f t="shared" si="5"/>
        <v>133125</v>
      </c>
      <c r="P82" s="26" t="s">
        <v>60</v>
      </c>
      <c r="Q82" s="26" t="s">
        <v>0</v>
      </c>
      <c r="R82" s="9">
        <v>1</v>
      </c>
    </row>
    <row r="83" spans="2:18" ht="34.5" customHeight="1" x14ac:dyDescent="0.25">
      <c r="B83" s="13">
        <f t="shared" si="4"/>
        <v>76</v>
      </c>
      <c r="C83" s="12">
        <v>45818</v>
      </c>
      <c r="D83" s="25">
        <v>2025</v>
      </c>
      <c r="E83" s="26" t="s">
        <v>14</v>
      </c>
      <c r="F83" s="26" t="s">
        <v>36</v>
      </c>
      <c r="G83" s="26" t="s">
        <v>36</v>
      </c>
      <c r="H83" s="26" t="s">
        <v>325</v>
      </c>
      <c r="I83" s="26" t="s">
        <v>54</v>
      </c>
      <c r="J83" s="26" t="s">
        <v>324</v>
      </c>
      <c r="K83" s="26" t="s">
        <v>153</v>
      </c>
      <c r="L83" s="26" t="s">
        <v>61</v>
      </c>
      <c r="M83" s="9">
        <v>1</v>
      </c>
      <c r="N83" s="11">
        <v>3579</v>
      </c>
      <c r="O83" s="10">
        <f t="shared" si="5"/>
        <v>3579</v>
      </c>
      <c r="P83" s="26" t="s">
        <v>60</v>
      </c>
      <c r="Q83" s="26" t="s">
        <v>0</v>
      </c>
      <c r="R83" s="9">
        <v>1</v>
      </c>
    </row>
    <row r="84" spans="2:18" ht="34.5" customHeight="1" x14ac:dyDescent="0.25">
      <c r="B84" s="13">
        <f t="shared" si="4"/>
        <v>77</v>
      </c>
      <c r="C84" s="12">
        <v>45818</v>
      </c>
      <c r="D84" s="25">
        <v>2025</v>
      </c>
      <c r="E84" s="26" t="s">
        <v>14</v>
      </c>
      <c r="F84" s="26" t="s">
        <v>36</v>
      </c>
      <c r="G84" s="26" t="s">
        <v>36</v>
      </c>
      <c r="H84" s="26" t="s">
        <v>325</v>
      </c>
      <c r="I84" s="26" t="s">
        <v>54</v>
      </c>
      <c r="J84" s="26" t="s">
        <v>324</v>
      </c>
      <c r="K84" s="26" t="s">
        <v>153</v>
      </c>
      <c r="L84" s="26" t="s">
        <v>59</v>
      </c>
      <c r="M84" s="9">
        <v>13</v>
      </c>
      <c r="N84" s="11">
        <v>1500</v>
      </c>
      <c r="O84" s="10">
        <f t="shared" si="5"/>
        <v>19500</v>
      </c>
      <c r="P84" s="26" t="s">
        <v>58</v>
      </c>
      <c r="Q84" s="26" t="s">
        <v>0</v>
      </c>
      <c r="R84" s="9">
        <v>1</v>
      </c>
    </row>
    <row r="85" spans="2:18" ht="34.5" customHeight="1" x14ac:dyDescent="0.25">
      <c r="B85" s="13">
        <f t="shared" si="4"/>
        <v>78</v>
      </c>
      <c r="C85" s="12">
        <v>45818</v>
      </c>
      <c r="D85" s="25">
        <v>2025</v>
      </c>
      <c r="E85" s="26" t="s">
        <v>14</v>
      </c>
      <c r="F85" s="26" t="s">
        <v>36</v>
      </c>
      <c r="G85" s="26" t="s">
        <v>323</v>
      </c>
      <c r="H85" s="26" t="s">
        <v>322</v>
      </c>
      <c r="I85" s="26" t="s">
        <v>15</v>
      </c>
      <c r="J85" s="26" t="s">
        <v>321</v>
      </c>
      <c r="K85" s="26" t="s">
        <v>114</v>
      </c>
      <c r="L85" s="26" t="s">
        <v>90</v>
      </c>
      <c r="M85" s="9">
        <v>40</v>
      </c>
      <c r="N85" s="11">
        <v>1632</v>
      </c>
      <c r="O85" s="10">
        <f t="shared" si="5"/>
        <v>65280</v>
      </c>
      <c r="P85" s="26" t="s">
        <v>89</v>
      </c>
      <c r="Q85" s="26" t="s">
        <v>1</v>
      </c>
      <c r="R85" s="9">
        <f t="shared" ref="R85:R93" si="6">M85</f>
        <v>40</v>
      </c>
    </row>
    <row r="86" spans="2:18" ht="34.5" customHeight="1" x14ac:dyDescent="0.25">
      <c r="B86" s="13">
        <f t="shared" si="4"/>
        <v>79</v>
      </c>
      <c r="C86" s="12">
        <v>45818</v>
      </c>
      <c r="D86" s="25">
        <v>2025</v>
      </c>
      <c r="E86" s="26" t="s">
        <v>14</v>
      </c>
      <c r="F86" s="26" t="s">
        <v>36</v>
      </c>
      <c r="G86" s="26" t="s">
        <v>320</v>
      </c>
      <c r="H86" s="26" t="s">
        <v>319</v>
      </c>
      <c r="I86" s="26" t="s">
        <v>15</v>
      </c>
      <c r="J86" s="26" t="s">
        <v>318</v>
      </c>
      <c r="K86" s="26" t="s">
        <v>317</v>
      </c>
      <c r="L86" s="26" t="s">
        <v>90</v>
      </c>
      <c r="M86" s="9">
        <v>40</v>
      </c>
      <c r="N86" s="11">
        <v>1632</v>
      </c>
      <c r="O86" s="10">
        <f t="shared" si="5"/>
        <v>65280</v>
      </c>
      <c r="P86" s="26" t="s">
        <v>89</v>
      </c>
      <c r="Q86" s="26" t="s">
        <v>1</v>
      </c>
      <c r="R86" s="9">
        <f t="shared" si="6"/>
        <v>40</v>
      </c>
    </row>
    <row r="87" spans="2:18" ht="34.5" customHeight="1" x14ac:dyDescent="0.25">
      <c r="B87" s="13">
        <f t="shared" si="4"/>
        <v>80</v>
      </c>
      <c r="C87" s="12">
        <v>45818</v>
      </c>
      <c r="D87" s="25">
        <v>2025</v>
      </c>
      <c r="E87" s="26" t="s">
        <v>14</v>
      </c>
      <c r="F87" s="26" t="s">
        <v>36</v>
      </c>
      <c r="G87" s="26" t="s">
        <v>316</v>
      </c>
      <c r="H87" s="26" t="s">
        <v>315</v>
      </c>
      <c r="I87" s="26" t="s">
        <v>15</v>
      </c>
      <c r="J87" s="26" t="s">
        <v>314</v>
      </c>
      <c r="K87" s="26" t="s">
        <v>113</v>
      </c>
      <c r="L87" s="26" t="s">
        <v>90</v>
      </c>
      <c r="M87" s="9">
        <v>40</v>
      </c>
      <c r="N87" s="11">
        <v>1632</v>
      </c>
      <c r="O87" s="10">
        <f t="shared" si="5"/>
        <v>65280</v>
      </c>
      <c r="P87" s="26" t="s">
        <v>89</v>
      </c>
      <c r="Q87" s="26" t="s">
        <v>1</v>
      </c>
      <c r="R87" s="9">
        <f t="shared" si="6"/>
        <v>40</v>
      </c>
    </row>
    <row r="88" spans="2:18" ht="34.5" customHeight="1" x14ac:dyDescent="0.25">
      <c r="B88" s="13">
        <f t="shared" si="4"/>
        <v>81</v>
      </c>
      <c r="C88" s="12">
        <v>45818</v>
      </c>
      <c r="D88" s="25">
        <v>2025</v>
      </c>
      <c r="E88" s="26" t="s">
        <v>2</v>
      </c>
      <c r="F88" s="26" t="s">
        <v>309</v>
      </c>
      <c r="G88" s="26" t="s">
        <v>313</v>
      </c>
      <c r="H88" s="26" t="s">
        <v>312</v>
      </c>
      <c r="I88" s="26" t="s">
        <v>38</v>
      </c>
      <c r="J88" s="26" t="s">
        <v>311</v>
      </c>
      <c r="K88" s="26" t="s">
        <v>310</v>
      </c>
      <c r="L88" s="26" t="s">
        <v>90</v>
      </c>
      <c r="M88" s="9">
        <v>10</v>
      </c>
      <c r="N88" s="11">
        <v>1632</v>
      </c>
      <c r="O88" s="10">
        <f t="shared" si="5"/>
        <v>16320</v>
      </c>
      <c r="P88" s="26" t="s">
        <v>89</v>
      </c>
      <c r="Q88" s="26" t="s">
        <v>1</v>
      </c>
      <c r="R88" s="9">
        <f t="shared" si="6"/>
        <v>10</v>
      </c>
    </row>
    <row r="89" spans="2:18" ht="34.5" customHeight="1" x14ac:dyDescent="0.25">
      <c r="B89" s="13">
        <f t="shared" si="4"/>
        <v>82</v>
      </c>
      <c r="C89" s="12">
        <v>45818</v>
      </c>
      <c r="D89" s="25">
        <v>2025</v>
      </c>
      <c r="E89" s="26" t="s">
        <v>2</v>
      </c>
      <c r="F89" s="26" t="s">
        <v>309</v>
      </c>
      <c r="G89" s="26" t="s">
        <v>308</v>
      </c>
      <c r="H89" s="26" t="s">
        <v>307</v>
      </c>
      <c r="I89" s="26" t="s">
        <v>38</v>
      </c>
      <c r="J89" s="26" t="s">
        <v>306</v>
      </c>
      <c r="K89" s="26" t="s">
        <v>305</v>
      </c>
      <c r="L89" s="26" t="s">
        <v>90</v>
      </c>
      <c r="M89" s="9">
        <v>10</v>
      </c>
      <c r="N89" s="11">
        <v>1632</v>
      </c>
      <c r="O89" s="10">
        <f t="shared" si="5"/>
        <v>16320</v>
      </c>
      <c r="P89" s="26" t="s">
        <v>89</v>
      </c>
      <c r="Q89" s="26" t="s">
        <v>1</v>
      </c>
      <c r="R89" s="9">
        <f t="shared" si="6"/>
        <v>10</v>
      </c>
    </row>
    <row r="90" spans="2:18" s="3" customFormat="1" ht="34.5" customHeight="1" x14ac:dyDescent="0.25">
      <c r="B90" s="13">
        <f t="shared" si="4"/>
        <v>83</v>
      </c>
      <c r="C90" s="35">
        <v>45819</v>
      </c>
      <c r="D90" s="25">
        <v>2025</v>
      </c>
      <c r="E90" s="26" t="s">
        <v>14</v>
      </c>
      <c r="F90" s="26" t="s">
        <v>41</v>
      </c>
      <c r="G90" s="26" t="s">
        <v>41</v>
      </c>
      <c r="H90" s="26" t="s">
        <v>294</v>
      </c>
      <c r="I90" s="26" t="s">
        <v>293</v>
      </c>
      <c r="J90" s="26" t="s">
        <v>292</v>
      </c>
      <c r="K90" s="26" t="s">
        <v>204</v>
      </c>
      <c r="L90" s="26" t="s">
        <v>64</v>
      </c>
      <c r="M90" s="32">
        <v>59</v>
      </c>
      <c r="N90" s="34">
        <v>248</v>
      </c>
      <c r="O90" s="33">
        <f t="shared" si="5"/>
        <v>14632</v>
      </c>
      <c r="P90" s="26" t="s">
        <v>63</v>
      </c>
      <c r="Q90" s="26" t="s">
        <v>5</v>
      </c>
      <c r="R90" s="32">
        <f t="shared" si="6"/>
        <v>59</v>
      </c>
    </row>
    <row r="91" spans="2:18" s="29" customFormat="1" ht="34.5" customHeight="1" x14ac:dyDescent="0.25">
      <c r="B91" s="13">
        <f t="shared" si="4"/>
        <v>84</v>
      </c>
      <c r="C91" s="12">
        <v>45819</v>
      </c>
      <c r="D91" s="25">
        <v>2025</v>
      </c>
      <c r="E91" s="26" t="s">
        <v>6</v>
      </c>
      <c r="F91" s="26" t="s">
        <v>70</v>
      </c>
      <c r="G91" s="26" t="s">
        <v>70</v>
      </c>
      <c r="H91" s="26" t="s">
        <v>296</v>
      </c>
      <c r="I91" s="26" t="s">
        <v>3</v>
      </c>
      <c r="J91" s="26" t="s">
        <v>295</v>
      </c>
      <c r="K91" s="26" t="s">
        <v>304</v>
      </c>
      <c r="L91" s="26" t="s">
        <v>202</v>
      </c>
      <c r="M91" s="9">
        <v>75</v>
      </c>
      <c r="N91" s="11">
        <v>310</v>
      </c>
      <c r="O91" s="10">
        <f t="shared" si="5"/>
        <v>23250</v>
      </c>
      <c r="P91" s="26" t="s">
        <v>88</v>
      </c>
      <c r="Q91" s="26" t="s">
        <v>0</v>
      </c>
      <c r="R91" s="9">
        <f t="shared" si="6"/>
        <v>75</v>
      </c>
    </row>
    <row r="92" spans="2:18" ht="34.5" x14ac:dyDescent="0.25">
      <c r="B92" s="13">
        <f t="shared" si="4"/>
        <v>85</v>
      </c>
      <c r="C92" s="12">
        <v>45819</v>
      </c>
      <c r="D92" s="25">
        <v>2025</v>
      </c>
      <c r="E92" s="26" t="s">
        <v>6</v>
      </c>
      <c r="F92" s="26" t="s">
        <v>70</v>
      </c>
      <c r="G92" s="26" t="s">
        <v>70</v>
      </c>
      <c r="H92" s="26" t="s">
        <v>296</v>
      </c>
      <c r="I92" s="26" t="s">
        <v>3</v>
      </c>
      <c r="J92" s="26" t="s">
        <v>295</v>
      </c>
      <c r="K92" s="26" t="s">
        <v>304</v>
      </c>
      <c r="L92" s="26" t="s">
        <v>131</v>
      </c>
      <c r="M92" s="9">
        <v>100</v>
      </c>
      <c r="N92" s="11">
        <v>135.19</v>
      </c>
      <c r="O92" s="10">
        <f t="shared" si="5"/>
        <v>13519</v>
      </c>
      <c r="P92" s="26" t="s">
        <v>129</v>
      </c>
      <c r="Q92" s="26" t="s">
        <v>0</v>
      </c>
      <c r="R92" s="9">
        <f t="shared" si="6"/>
        <v>100</v>
      </c>
    </row>
    <row r="93" spans="2:18" ht="34.5" x14ac:dyDescent="0.25">
      <c r="B93" s="13">
        <f t="shared" si="4"/>
        <v>86</v>
      </c>
      <c r="C93" s="12">
        <v>45819</v>
      </c>
      <c r="D93" s="25">
        <v>2025</v>
      </c>
      <c r="E93" s="26" t="s">
        <v>6</v>
      </c>
      <c r="F93" s="26" t="s">
        <v>70</v>
      </c>
      <c r="G93" s="26" t="s">
        <v>70</v>
      </c>
      <c r="H93" s="26" t="s">
        <v>296</v>
      </c>
      <c r="I93" s="26" t="s">
        <v>3</v>
      </c>
      <c r="J93" s="26" t="s">
        <v>295</v>
      </c>
      <c r="K93" s="26" t="s">
        <v>304</v>
      </c>
      <c r="L93" s="26" t="s">
        <v>130</v>
      </c>
      <c r="M93" s="9">
        <v>100</v>
      </c>
      <c r="N93" s="11">
        <v>95.7</v>
      </c>
      <c r="O93" s="10">
        <f t="shared" si="5"/>
        <v>9570</v>
      </c>
      <c r="P93" s="26" t="s">
        <v>129</v>
      </c>
      <c r="Q93" s="26" t="s">
        <v>0</v>
      </c>
      <c r="R93" s="9">
        <f t="shared" si="6"/>
        <v>100</v>
      </c>
    </row>
    <row r="94" spans="2:18" ht="34.5" customHeight="1" x14ac:dyDescent="0.25">
      <c r="B94" s="13">
        <f t="shared" si="4"/>
        <v>87</v>
      </c>
      <c r="C94" s="12">
        <v>45819</v>
      </c>
      <c r="D94" s="25">
        <v>2025</v>
      </c>
      <c r="E94" s="26" t="s">
        <v>20</v>
      </c>
      <c r="F94" s="26" t="s">
        <v>109</v>
      </c>
      <c r="G94" s="26" t="s">
        <v>109</v>
      </c>
      <c r="H94" s="26" t="s">
        <v>200</v>
      </c>
      <c r="I94" s="26" t="s">
        <v>3</v>
      </c>
      <c r="J94" s="26" t="s">
        <v>92</v>
      </c>
      <c r="K94" s="26" t="s">
        <v>146</v>
      </c>
      <c r="L94" s="26" t="s">
        <v>96</v>
      </c>
      <c r="M94" s="9">
        <v>1</v>
      </c>
      <c r="N94" s="11">
        <v>24900</v>
      </c>
      <c r="O94" s="10">
        <f t="shared" si="5"/>
        <v>24900</v>
      </c>
      <c r="P94" s="26" t="s">
        <v>95</v>
      </c>
      <c r="Q94" s="26" t="s">
        <v>0</v>
      </c>
      <c r="R94" s="9">
        <v>1</v>
      </c>
    </row>
    <row r="95" spans="2:18" s="28" customFormat="1" ht="34.5" customHeight="1" x14ac:dyDescent="0.25">
      <c r="B95" s="13">
        <f t="shared" si="4"/>
        <v>88</v>
      </c>
      <c r="C95" s="12">
        <v>45819</v>
      </c>
      <c r="D95" s="25">
        <v>2025</v>
      </c>
      <c r="E95" s="26" t="s">
        <v>14</v>
      </c>
      <c r="F95" s="26" t="s">
        <v>41</v>
      </c>
      <c r="G95" s="26" t="s">
        <v>41</v>
      </c>
      <c r="H95" s="26" t="s">
        <v>294</v>
      </c>
      <c r="I95" s="26" t="s">
        <v>293</v>
      </c>
      <c r="J95" s="26" t="s">
        <v>292</v>
      </c>
      <c r="K95" s="26" t="s">
        <v>143</v>
      </c>
      <c r="L95" s="26" t="s">
        <v>303</v>
      </c>
      <c r="M95" s="9">
        <v>16</v>
      </c>
      <c r="N95" s="11">
        <v>625</v>
      </c>
      <c r="O95" s="10">
        <f t="shared" si="5"/>
        <v>10000</v>
      </c>
      <c r="P95" s="26" t="s">
        <v>76</v>
      </c>
      <c r="Q95" s="30" t="s">
        <v>0</v>
      </c>
      <c r="R95" s="9">
        <f>+M95</f>
        <v>16</v>
      </c>
    </row>
    <row r="96" spans="2:18" ht="34.5" customHeight="1" x14ac:dyDescent="0.25">
      <c r="B96" s="13">
        <f t="shared" si="4"/>
        <v>89</v>
      </c>
      <c r="C96" s="12">
        <v>45819</v>
      </c>
      <c r="D96" s="25">
        <v>2025</v>
      </c>
      <c r="E96" s="26" t="s">
        <v>20</v>
      </c>
      <c r="F96" s="26" t="s">
        <v>43</v>
      </c>
      <c r="G96" s="26" t="s">
        <v>43</v>
      </c>
      <c r="H96" s="26" t="s">
        <v>257</v>
      </c>
      <c r="I96" s="26" t="s">
        <v>77</v>
      </c>
      <c r="J96" s="26" t="s">
        <v>256</v>
      </c>
      <c r="K96" s="26" t="s">
        <v>142</v>
      </c>
      <c r="L96" s="26" t="s">
        <v>96</v>
      </c>
      <c r="M96" s="9">
        <v>1</v>
      </c>
      <c r="N96" s="11">
        <v>24900</v>
      </c>
      <c r="O96" s="10">
        <f t="shared" si="5"/>
        <v>24900</v>
      </c>
      <c r="P96" s="26" t="s">
        <v>95</v>
      </c>
      <c r="Q96" s="26" t="s">
        <v>0</v>
      </c>
      <c r="R96" s="9">
        <v>1</v>
      </c>
    </row>
    <row r="97" spans="1:18" s="3" customFormat="1" ht="34.5" customHeight="1" x14ac:dyDescent="0.25">
      <c r="B97" s="13">
        <f t="shared" si="4"/>
        <v>90</v>
      </c>
      <c r="C97" s="12">
        <v>45820</v>
      </c>
      <c r="D97" s="25">
        <v>2025</v>
      </c>
      <c r="E97" s="26" t="s">
        <v>14</v>
      </c>
      <c r="F97" s="26" t="s">
        <v>302</v>
      </c>
      <c r="G97" s="26" t="s">
        <v>302</v>
      </c>
      <c r="H97" s="26" t="s">
        <v>301</v>
      </c>
      <c r="I97" s="26" t="s">
        <v>77</v>
      </c>
      <c r="J97" s="26" t="s">
        <v>300</v>
      </c>
      <c r="K97" s="26" t="s">
        <v>84</v>
      </c>
      <c r="L97" s="26" t="s">
        <v>48</v>
      </c>
      <c r="M97" s="9">
        <v>38</v>
      </c>
      <c r="N97" s="11">
        <v>94.39</v>
      </c>
      <c r="O97" s="10">
        <f t="shared" si="5"/>
        <v>3586.82</v>
      </c>
      <c r="P97" s="26" t="s">
        <v>49</v>
      </c>
      <c r="Q97" s="26" t="s">
        <v>0</v>
      </c>
      <c r="R97" s="9">
        <f>M97/10</f>
        <v>3.8</v>
      </c>
    </row>
    <row r="98" spans="1:18" ht="34.5" customHeight="1" x14ac:dyDescent="0.25">
      <c r="A98" s="3"/>
      <c r="B98" s="13">
        <f t="shared" si="4"/>
        <v>91</v>
      </c>
      <c r="C98" s="12">
        <v>45820</v>
      </c>
      <c r="D98" s="25">
        <v>2025</v>
      </c>
      <c r="E98" s="26" t="s">
        <v>14</v>
      </c>
      <c r="F98" s="26" t="s">
        <v>302</v>
      </c>
      <c r="G98" s="26" t="s">
        <v>302</v>
      </c>
      <c r="H98" s="26" t="s">
        <v>301</v>
      </c>
      <c r="I98" s="26" t="s">
        <v>77</v>
      </c>
      <c r="J98" s="26" t="s">
        <v>300</v>
      </c>
      <c r="K98" s="26" t="s">
        <v>84</v>
      </c>
      <c r="L98" s="26" t="s">
        <v>97</v>
      </c>
      <c r="M98" s="9">
        <v>44</v>
      </c>
      <c r="N98" s="11">
        <v>62.79</v>
      </c>
      <c r="O98" s="10">
        <f t="shared" si="5"/>
        <v>2762.7599999999998</v>
      </c>
      <c r="P98" s="26" t="s">
        <v>49</v>
      </c>
      <c r="Q98" s="26" t="s">
        <v>0</v>
      </c>
      <c r="R98" s="9">
        <f>M98/10</f>
        <v>4.4000000000000004</v>
      </c>
    </row>
    <row r="99" spans="1:18" s="3" customFormat="1" ht="34.5" customHeight="1" x14ac:dyDescent="0.25">
      <c r="B99" s="13">
        <f t="shared" si="4"/>
        <v>92</v>
      </c>
      <c r="C99" s="12">
        <v>45820</v>
      </c>
      <c r="D99" s="25">
        <v>2025</v>
      </c>
      <c r="E99" s="26" t="s">
        <v>14</v>
      </c>
      <c r="F99" s="26" t="s">
        <v>302</v>
      </c>
      <c r="G99" s="26" t="s">
        <v>302</v>
      </c>
      <c r="H99" s="26" t="s">
        <v>301</v>
      </c>
      <c r="I99" s="26" t="s">
        <v>77</v>
      </c>
      <c r="J99" s="26" t="s">
        <v>300</v>
      </c>
      <c r="K99" s="26" t="s">
        <v>84</v>
      </c>
      <c r="L99" s="26" t="s">
        <v>50</v>
      </c>
      <c r="M99" s="9">
        <v>263</v>
      </c>
      <c r="N99" s="11">
        <v>205</v>
      </c>
      <c r="O99" s="10">
        <f t="shared" si="5"/>
        <v>53915</v>
      </c>
      <c r="P99" s="26" t="s">
        <v>49</v>
      </c>
      <c r="Q99" s="26" t="s">
        <v>0</v>
      </c>
      <c r="R99" s="9">
        <f>M99/10</f>
        <v>26.3</v>
      </c>
    </row>
    <row r="100" spans="1:18" ht="34.5" customHeight="1" x14ac:dyDescent="0.25">
      <c r="B100" s="13">
        <f t="shared" si="4"/>
        <v>93</v>
      </c>
      <c r="C100" s="12">
        <v>45819</v>
      </c>
      <c r="D100" s="25">
        <v>2025</v>
      </c>
      <c r="E100" s="26" t="s">
        <v>14</v>
      </c>
      <c r="F100" s="26" t="s">
        <v>302</v>
      </c>
      <c r="G100" s="26" t="s">
        <v>302</v>
      </c>
      <c r="H100" s="26" t="s">
        <v>301</v>
      </c>
      <c r="I100" s="26" t="s">
        <v>77</v>
      </c>
      <c r="J100" s="26" t="s">
        <v>300</v>
      </c>
      <c r="K100" s="26" t="s">
        <v>299</v>
      </c>
      <c r="L100" s="26" t="s">
        <v>90</v>
      </c>
      <c r="M100" s="9">
        <v>100</v>
      </c>
      <c r="N100" s="11">
        <v>1632</v>
      </c>
      <c r="O100" s="10">
        <f t="shared" si="5"/>
        <v>163200</v>
      </c>
      <c r="P100" s="26" t="s">
        <v>89</v>
      </c>
      <c r="Q100" s="26" t="s">
        <v>1</v>
      </c>
      <c r="R100" s="9">
        <f>M100</f>
        <v>100</v>
      </c>
    </row>
    <row r="101" spans="1:18" ht="34.5" customHeight="1" x14ac:dyDescent="0.25">
      <c r="B101" s="13">
        <f t="shared" si="4"/>
        <v>94</v>
      </c>
      <c r="C101" s="12">
        <v>45819</v>
      </c>
      <c r="D101" s="25">
        <v>2025</v>
      </c>
      <c r="E101" s="26" t="s">
        <v>6</v>
      </c>
      <c r="F101" s="26" t="s">
        <v>251</v>
      </c>
      <c r="G101" s="26" t="s">
        <v>75</v>
      </c>
      <c r="H101" s="26" t="s">
        <v>298</v>
      </c>
      <c r="I101" s="26" t="s">
        <v>15</v>
      </c>
      <c r="J101" s="26" t="s">
        <v>297</v>
      </c>
      <c r="K101" s="26" t="s">
        <v>112</v>
      </c>
      <c r="L101" s="26" t="s">
        <v>90</v>
      </c>
      <c r="M101" s="9">
        <v>75</v>
      </c>
      <c r="N101" s="11">
        <v>1632</v>
      </c>
      <c r="O101" s="10">
        <f t="shared" si="5"/>
        <v>122400</v>
      </c>
      <c r="P101" s="26" t="s">
        <v>89</v>
      </c>
      <c r="Q101" s="26" t="s">
        <v>1</v>
      </c>
      <c r="R101" s="9">
        <f>M101</f>
        <v>75</v>
      </c>
    </row>
    <row r="102" spans="1:18" ht="34.5" customHeight="1" x14ac:dyDescent="0.25">
      <c r="B102" s="13">
        <f t="shared" si="4"/>
        <v>95</v>
      </c>
      <c r="C102" s="12">
        <v>45819</v>
      </c>
      <c r="D102" s="25">
        <v>2025</v>
      </c>
      <c r="E102" s="26" t="s">
        <v>6</v>
      </c>
      <c r="F102" s="26" t="s">
        <v>251</v>
      </c>
      <c r="G102" s="26" t="s">
        <v>250</v>
      </c>
      <c r="H102" s="26" t="s">
        <v>249</v>
      </c>
      <c r="I102" s="26" t="s">
        <v>15</v>
      </c>
      <c r="J102" s="26" t="s">
        <v>248</v>
      </c>
      <c r="K102" s="26" t="s">
        <v>147</v>
      </c>
      <c r="L102" s="26" t="s">
        <v>90</v>
      </c>
      <c r="M102" s="9">
        <v>75</v>
      </c>
      <c r="N102" s="11">
        <v>1632</v>
      </c>
      <c r="O102" s="10">
        <f t="shared" si="5"/>
        <v>122400</v>
      </c>
      <c r="P102" s="26" t="s">
        <v>89</v>
      </c>
      <c r="Q102" s="26" t="s">
        <v>1</v>
      </c>
      <c r="R102" s="9">
        <f>M102</f>
        <v>75</v>
      </c>
    </row>
    <row r="103" spans="1:18" ht="34.5" customHeight="1" x14ac:dyDescent="0.25">
      <c r="B103" s="13">
        <f t="shared" si="4"/>
        <v>96</v>
      </c>
      <c r="C103" s="12">
        <v>45819</v>
      </c>
      <c r="D103" s="25">
        <v>2025</v>
      </c>
      <c r="E103" s="26" t="s">
        <v>6</v>
      </c>
      <c r="F103" s="26" t="s">
        <v>70</v>
      </c>
      <c r="G103" s="26" t="s">
        <v>70</v>
      </c>
      <c r="H103" s="26" t="s">
        <v>296</v>
      </c>
      <c r="I103" s="26" t="s">
        <v>3</v>
      </c>
      <c r="J103" s="26" t="s">
        <v>295</v>
      </c>
      <c r="K103" s="26" t="s">
        <v>111</v>
      </c>
      <c r="L103" s="26" t="s">
        <v>90</v>
      </c>
      <c r="M103" s="9">
        <v>75</v>
      </c>
      <c r="N103" s="11">
        <v>1632</v>
      </c>
      <c r="O103" s="10">
        <f t="shared" si="5"/>
        <v>122400</v>
      </c>
      <c r="P103" s="26" t="s">
        <v>89</v>
      </c>
      <c r="Q103" s="26" t="s">
        <v>1</v>
      </c>
      <c r="R103" s="9">
        <f>M103</f>
        <v>75</v>
      </c>
    </row>
    <row r="104" spans="1:18" ht="34.5" customHeight="1" x14ac:dyDescent="0.25">
      <c r="B104" s="13">
        <f t="shared" si="4"/>
        <v>97</v>
      </c>
      <c r="C104" s="12">
        <v>45819</v>
      </c>
      <c r="D104" s="25">
        <v>2025</v>
      </c>
      <c r="E104" s="26" t="s">
        <v>14</v>
      </c>
      <c r="F104" s="26" t="s">
        <v>41</v>
      </c>
      <c r="G104" s="26" t="s">
        <v>41</v>
      </c>
      <c r="H104" s="26" t="s">
        <v>294</v>
      </c>
      <c r="I104" s="26" t="s">
        <v>293</v>
      </c>
      <c r="J104" s="26" t="s">
        <v>292</v>
      </c>
      <c r="K104" s="26" t="s">
        <v>291</v>
      </c>
      <c r="L104" s="26" t="s">
        <v>90</v>
      </c>
      <c r="M104" s="9">
        <v>75</v>
      </c>
      <c r="N104" s="11">
        <v>1632</v>
      </c>
      <c r="O104" s="10">
        <f t="shared" si="5"/>
        <v>122400</v>
      </c>
      <c r="P104" s="26" t="s">
        <v>89</v>
      </c>
      <c r="Q104" s="26" t="s">
        <v>1</v>
      </c>
      <c r="R104" s="9">
        <f>M104</f>
        <v>75</v>
      </c>
    </row>
    <row r="105" spans="1:18" s="3" customFormat="1" ht="34.5" customHeight="1" x14ac:dyDescent="0.25">
      <c r="B105" s="13">
        <f t="shared" si="4"/>
        <v>98</v>
      </c>
      <c r="C105" s="12">
        <v>45820</v>
      </c>
      <c r="D105" s="25">
        <v>2025</v>
      </c>
      <c r="E105" s="26" t="s">
        <v>14</v>
      </c>
      <c r="F105" s="26" t="s">
        <v>36</v>
      </c>
      <c r="G105" s="26" t="s">
        <v>290</v>
      </c>
      <c r="H105" s="26" t="s">
        <v>289</v>
      </c>
      <c r="I105" s="26" t="s">
        <v>288</v>
      </c>
      <c r="J105" s="26" t="s">
        <v>287</v>
      </c>
      <c r="K105" s="26" t="s">
        <v>141</v>
      </c>
      <c r="L105" s="26" t="s">
        <v>48</v>
      </c>
      <c r="M105" s="9">
        <v>300</v>
      </c>
      <c r="N105" s="11">
        <v>94.39</v>
      </c>
      <c r="O105" s="10">
        <f t="shared" si="5"/>
        <v>28317</v>
      </c>
      <c r="P105" s="26" t="s">
        <v>49</v>
      </c>
      <c r="Q105" s="26" t="s">
        <v>0</v>
      </c>
      <c r="R105" s="9">
        <f>M105/10</f>
        <v>30</v>
      </c>
    </row>
    <row r="106" spans="1:18" s="29" customFormat="1" ht="34.5" customHeight="1" x14ac:dyDescent="0.25">
      <c r="B106" s="13">
        <f t="shared" si="4"/>
        <v>99</v>
      </c>
      <c r="C106" s="12">
        <v>45820</v>
      </c>
      <c r="D106" s="25">
        <v>2025</v>
      </c>
      <c r="E106" s="26" t="s">
        <v>2</v>
      </c>
      <c r="F106" s="26" t="s">
        <v>2</v>
      </c>
      <c r="G106" s="26" t="s">
        <v>278</v>
      </c>
      <c r="H106" s="26" t="s">
        <v>277</v>
      </c>
      <c r="I106" s="26" t="s">
        <v>276</v>
      </c>
      <c r="J106" s="26" t="s">
        <v>275</v>
      </c>
      <c r="K106" s="26" t="s">
        <v>140</v>
      </c>
      <c r="L106" s="26" t="s">
        <v>286</v>
      </c>
      <c r="M106" s="9">
        <v>45</v>
      </c>
      <c r="N106" s="11">
        <v>305</v>
      </c>
      <c r="O106" s="10">
        <f t="shared" si="5"/>
        <v>13725</v>
      </c>
      <c r="P106" s="26" t="s">
        <v>285</v>
      </c>
      <c r="Q106" s="26" t="s">
        <v>0</v>
      </c>
      <c r="R106" s="9">
        <f>M106</f>
        <v>45</v>
      </c>
    </row>
    <row r="107" spans="1:18" s="29" customFormat="1" ht="34.5" customHeight="1" x14ac:dyDescent="0.25">
      <c r="B107" s="13">
        <f t="shared" si="4"/>
        <v>100</v>
      </c>
      <c r="C107" s="12">
        <v>45820</v>
      </c>
      <c r="D107" s="25">
        <v>2025</v>
      </c>
      <c r="E107" s="26" t="s">
        <v>2</v>
      </c>
      <c r="F107" s="26" t="s">
        <v>2</v>
      </c>
      <c r="G107" s="26" t="s">
        <v>278</v>
      </c>
      <c r="H107" s="26" t="s">
        <v>277</v>
      </c>
      <c r="I107" s="26" t="s">
        <v>276</v>
      </c>
      <c r="J107" s="26" t="s">
        <v>275</v>
      </c>
      <c r="K107" s="26" t="s">
        <v>140</v>
      </c>
      <c r="L107" s="26" t="s">
        <v>284</v>
      </c>
      <c r="M107" s="9">
        <v>9</v>
      </c>
      <c r="N107" s="11">
        <v>1700</v>
      </c>
      <c r="O107" s="10">
        <f t="shared" si="5"/>
        <v>15300</v>
      </c>
      <c r="P107" s="26" t="s">
        <v>283</v>
      </c>
      <c r="Q107" s="26" t="s">
        <v>0</v>
      </c>
      <c r="R107" s="9">
        <f>+M107</f>
        <v>9</v>
      </c>
    </row>
    <row r="108" spans="1:18" s="29" customFormat="1" ht="34.5" customHeight="1" x14ac:dyDescent="0.25">
      <c r="B108" s="13">
        <f t="shared" si="4"/>
        <v>101</v>
      </c>
      <c r="C108" s="12">
        <v>45820</v>
      </c>
      <c r="D108" s="25">
        <v>2025</v>
      </c>
      <c r="E108" s="26" t="s">
        <v>2</v>
      </c>
      <c r="F108" s="26" t="s">
        <v>2</v>
      </c>
      <c r="G108" s="26" t="s">
        <v>278</v>
      </c>
      <c r="H108" s="26" t="s">
        <v>277</v>
      </c>
      <c r="I108" s="26" t="s">
        <v>276</v>
      </c>
      <c r="J108" s="26" t="s">
        <v>275</v>
      </c>
      <c r="K108" s="26" t="s">
        <v>140</v>
      </c>
      <c r="L108" s="26" t="s">
        <v>282</v>
      </c>
      <c r="M108" s="9">
        <v>2</v>
      </c>
      <c r="N108" s="11">
        <v>1400</v>
      </c>
      <c r="O108" s="10">
        <f t="shared" ref="O108:O139" si="7">+M108*N108</f>
        <v>2800</v>
      </c>
      <c r="P108" s="26" t="s">
        <v>281</v>
      </c>
      <c r="Q108" s="26" t="s">
        <v>0</v>
      </c>
      <c r="R108" s="9">
        <f>+M108*20</f>
        <v>40</v>
      </c>
    </row>
    <row r="109" spans="1:18" s="29" customFormat="1" ht="34.5" customHeight="1" x14ac:dyDescent="0.25">
      <c r="B109" s="13">
        <f t="shared" si="4"/>
        <v>102</v>
      </c>
      <c r="C109" s="12">
        <v>45820</v>
      </c>
      <c r="D109" s="25">
        <v>2025</v>
      </c>
      <c r="E109" s="26" t="s">
        <v>2</v>
      </c>
      <c r="F109" s="26" t="s">
        <v>2</v>
      </c>
      <c r="G109" s="26" t="s">
        <v>278</v>
      </c>
      <c r="H109" s="26" t="s">
        <v>277</v>
      </c>
      <c r="I109" s="26" t="s">
        <v>276</v>
      </c>
      <c r="J109" s="26" t="s">
        <v>275</v>
      </c>
      <c r="K109" s="26" t="s">
        <v>140</v>
      </c>
      <c r="L109" s="26" t="s">
        <v>280</v>
      </c>
      <c r="M109" s="9">
        <v>160</v>
      </c>
      <c r="N109" s="11">
        <v>270</v>
      </c>
      <c r="O109" s="10">
        <f t="shared" si="7"/>
        <v>43200</v>
      </c>
      <c r="P109" s="26" t="s">
        <v>279</v>
      </c>
      <c r="Q109" s="26" t="s">
        <v>0</v>
      </c>
      <c r="R109" s="9">
        <f>+M109</f>
        <v>160</v>
      </c>
    </row>
    <row r="110" spans="1:18" s="29" customFormat="1" ht="34.5" customHeight="1" x14ac:dyDescent="0.25">
      <c r="B110" s="13">
        <f t="shared" si="4"/>
        <v>103</v>
      </c>
      <c r="C110" s="12">
        <v>45820</v>
      </c>
      <c r="D110" s="25">
        <v>2025</v>
      </c>
      <c r="E110" s="26" t="s">
        <v>2</v>
      </c>
      <c r="F110" s="26" t="s">
        <v>2</v>
      </c>
      <c r="G110" s="26" t="s">
        <v>278</v>
      </c>
      <c r="H110" s="26" t="s">
        <v>277</v>
      </c>
      <c r="I110" s="26" t="s">
        <v>276</v>
      </c>
      <c r="J110" s="26" t="s">
        <v>275</v>
      </c>
      <c r="K110" s="26" t="s">
        <v>140</v>
      </c>
      <c r="L110" s="26" t="s">
        <v>274</v>
      </c>
      <c r="M110" s="9">
        <v>5</v>
      </c>
      <c r="N110" s="11">
        <v>1900</v>
      </c>
      <c r="O110" s="10">
        <f t="shared" si="7"/>
        <v>9500</v>
      </c>
      <c r="P110" s="26" t="s">
        <v>273</v>
      </c>
      <c r="Q110" s="26" t="s">
        <v>0</v>
      </c>
      <c r="R110" s="9">
        <f>M110*10</f>
        <v>50</v>
      </c>
    </row>
    <row r="111" spans="1:18" s="3" customFormat="1" ht="34.5" customHeight="1" x14ac:dyDescent="0.25">
      <c r="B111" s="13">
        <f t="shared" si="4"/>
        <v>104</v>
      </c>
      <c r="C111" s="12">
        <v>45820</v>
      </c>
      <c r="D111" s="25">
        <v>2025</v>
      </c>
      <c r="E111" s="26" t="s">
        <v>14</v>
      </c>
      <c r="F111" s="26" t="s">
        <v>41</v>
      </c>
      <c r="G111" s="26" t="s">
        <v>272</v>
      </c>
      <c r="H111" s="26" t="s">
        <v>271</v>
      </c>
      <c r="I111" s="26" t="s">
        <v>15</v>
      </c>
      <c r="J111" s="26" t="s">
        <v>270</v>
      </c>
      <c r="K111" s="26" t="s">
        <v>139</v>
      </c>
      <c r="L111" s="26" t="s">
        <v>48</v>
      </c>
      <c r="M111" s="9">
        <v>10</v>
      </c>
      <c r="N111" s="11">
        <v>94.39</v>
      </c>
      <c r="O111" s="10">
        <f t="shared" si="7"/>
        <v>943.9</v>
      </c>
      <c r="P111" s="26" t="s">
        <v>49</v>
      </c>
      <c r="Q111" s="26" t="s">
        <v>0</v>
      </c>
      <c r="R111" s="9">
        <f t="shared" ref="R111:R116" si="8">M111/10</f>
        <v>1</v>
      </c>
    </row>
    <row r="112" spans="1:18" ht="34.5" customHeight="1" x14ac:dyDescent="0.25">
      <c r="A112" s="3"/>
      <c r="B112" s="13">
        <f t="shared" si="4"/>
        <v>105</v>
      </c>
      <c r="C112" s="12">
        <v>45820</v>
      </c>
      <c r="D112" s="25">
        <v>2025</v>
      </c>
      <c r="E112" s="26" t="s">
        <v>14</v>
      </c>
      <c r="F112" s="26" t="s">
        <v>41</v>
      </c>
      <c r="G112" s="26" t="s">
        <v>272</v>
      </c>
      <c r="H112" s="26" t="s">
        <v>271</v>
      </c>
      <c r="I112" s="26" t="s">
        <v>15</v>
      </c>
      <c r="J112" s="26" t="s">
        <v>270</v>
      </c>
      <c r="K112" s="26" t="s">
        <v>139</v>
      </c>
      <c r="L112" s="26" t="s">
        <v>97</v>
      </c>
      <c r="M112" s="9">
        <v>10</v>
      </c>
      <c r="N112" s="11">
        <v>62.79</v>
      </c>
      <c r="O112" s="10">
        <f t="shared" si="7"/>
        <v>627.9</v>
      </c>
      <c r="P112" s="26" t="s">
        <v>49</v>
      </c>
      <c r="Q112" s="26" t="s">
        <v>0</v>
      </c>
      <c r="R112" s="9">
        <f t="shared" si="8"/>
        <v>1</v>
      </c>
    </row>
    <row r="113" spans="1:18" s="3" customFormat="1" ht="34.5" customHeight="1" x14ac:dyDescent="0.25">
      <c r="B113" s="13">
        <f t="shared" si="4"/>
        <v>106</v>
      </c>
      <c r="C113" s="12">
        <v>45820</v>
      </c>
      <c r="D113" s="25">
        <v>2025</v>
      </c>
      <c r="E113" s="26" t="s">
        <v>14</v>
      </c>
      <c r="F113" s="26" t="s">
        <v>41</v>
      </c>
      <c r="G113" s="26" t="s">
        <v>272</v>
      </c>
      <c r="H113" s="26" t="s">
        <v>271</v>
      </c>
      <c r="I113" s="26" t="s">
        <v>15</v>
      </c>
      <c r="J113" s="26" t="s">
        <v>270</v>
      </c>
      <c r="K113" s="26" t="s">
        <v>139</v>
      </c>
      <c r="L113" s="26" t="s">
        <v>50</v>
      </c>
      <c r="M113" s="9">
        <v>10</v>
      </c>
      <c r="N113" s="11">
        <v>205</v>
      </c>
      <c r="O113" s="10">
        <f t="shared" si="7"/>
        <v>2050</v>
      </c>
      <c r="P113" s="26" t="s">
        <v>49</v>
      </c>
      <c r="Q113" s="26" t="s">
        <v>0</v>
      </c>
      <c r="R113" s="9">
        <f t="shared" si="8"/>
        <v>1</v>
      </c>
    </row>
    <row r="114" spans="1:18" ht="34.5" customHeight="1" x14ac:dyDescent="0.25">
      <c r="A114" s="3"/>
      <c r="B114" s="13">
        <f t="shared" si="4"/>
        <v>107</v>
      </c>
      <c r="C114" s="12">
        <v>45820</v>
      </c>
      <c r="D114" s="25">
        <v>2025</v>
      </c>
      <c r="E114" s="26" t="s">
        <v>14</v>
      </c>
      <c r="F114" s="26" t="s">
        <v>41</v>
      </c>
      <c r="G114" s="26" t="s">
        <v>269</v>
      </c>
      <c r="H114" s="26" t="s">
        <v>268</v>
      </c>
      <c r="I114" s="26" t="s">
        <v>15</v>
      </c>
      <c r="J114" s="26" t="s">
        <v>267</v>
      </c>
      <c r="K114" s="26" t="s">
        <v>162</v>
      </c>
      <c r="L114" s="26" t="s">
        <v>97</v>
      </c>
      <c r="M114" s="9">
        <v>150</v>
      </c>
      <c r="N114" s="11">
        <v>62.79</v>
      </c>
      <c r="O114" s="10">
        <f t="shared" si="7"/>
        <v>9418.5</v>
      </c>
      <c r="P114" s="26" t="s">
        <v>49</v>
      </c>
      <c r="Q114" s="26" t="s">
        <v>0</v>
      </c>
      <c r="R114" s="9">
        <f t="shared" si="8"/>
        <v>15</v>
      </c>
    </row>
    <row r="115" spans="1:18" s="3" customFormat="1" ht="34.5" customHeight="1" x14ac:dyDescent="0.25">
      <c r="B115" s="13">
        <f t="shared" si="4"/>
        <v>108</v>
      </c>
      <c r="C115" s="12">
        <v>45820</v>
      </c>
      <c r="D115" s="25">
        <v>2025</v>
      </c>
      <c r="E115" s="26" t="s">
        <v>14</v>
      </c>
      <c r="F115" s="26" t="s">
        <v>41</v>
      </c>
      <c r="G115" s="26" t="s">
        <v>266</v>
      </c>
      <c r="H115" s="26" t="s">
        <v>265</v>
      </c>
      <c r="I115" s="26" t="s">
        <v>15</v>
      </c>
      <c r="J115" s="26" t="s">
        <v>264</v>
      </c>
      <c r="K115" s="26" t="s">
        <v>263</v>
      </c>
      <c r="L115" s="26" t="s">
        <v>48</v>
      </c>
      <c r="M115" s="9">
        <v>20</v>
      </c>
      <c r="N115" s="11">
        <v>94.39</v>
      </c>
      <c r="O115" s="10">
        <f t="shared" si="7"/>
        <v>1887.8</v>
      </c>
      <c r="P115" s="26" t="s">
        <v>49</v>
      </c>
      <c r="Q115" s="26" t="s">
        <v>0</v>
      </c>
      <c r="R115" s="9">
        <f t="shared" si="8"/>
        <v>2</v>
      </c>
    </row>
    <row r="116" spans="1:18" s="3" customFormat="1" ht="34.5" customHeight="1" x14ac:dyDescent="0.25">
      <c r="B116" s="13">
        <f t="shared" si="4"/>
        <v>109</v>
      </c>
      <c r="C116" s="12">
        <v>45820</v>
      </c>
      <c r="D116" s="25">
        <v>2025</v>
      </c>
      <c r="E116" s="26" t="s">
        <v>14</v>
      </c>
      <c r="F116" s="26" t="s">
        <v>41</v>
      </c>
      <c r="G116" s="26" t="s">
        <v>266</v>
      </c>
      <c r="H116" s="26" t="s">
        <v>265</v>
      </c>
      <c r="I116" s="26" t="s">
        <v>15</v>
      </c>
      <c r="J116" s="26" t="s">
        <v>264</v>
      </c>
      <c r="K116" s="26" t="s">
        <v>263</v>
      </c>
      <c r="L116" s="26" t="s">
        <v>50</v>
      </c>
      <c r="M116" s="9">
        <v>10</v>
      </c>
      <c r="N116" s="11">
        <v>205</v>
      </c>
      <c r="O116" s="10">
        <f t="shared" si="7"/>
        <v>2050</v>
      </c>
      <c r="P116" s="26" t="s">
        <v>49</v>
      </c>
      <c r="Q116" s="26" t="s">
        <v>0</v>
      </c>
      <c r="R116" s="9">
        <f t="shared" si="8"/>
        <v>1</v>
      </c>
    </row>
    <row r="117" spans="1:18" s="28" customFormat="1" ht="34.5" customHeight="1" x14ac:dyDescent="0.25">
      <c r="B117" s="13">
        <f t="shared" si="4"/>
        <v>110</v>
      </c>
      <c r="C117" s="12">
        <v>45820</v>
      </c>
      <c r="D117" s="25">
        <v>2025</v>
      </c>
      <c r="E117" s="26" t="s">
        <v>14</v>
      </c>
      <c r="F117" s="26" t="s">
        <v>41</v>
      </c>
      <c r="G117" s="26" t="s">
        <v>52</v>
      </c>
      <c r="H117" s="26" t="s">
        <v>262</v>
      </c>
      <c r="I117" s="26" t="s">
        <v>15</v>
      </c>
      <c r="J117" s="26" t="s">
        <v>261</v>
      </c>
      <c r="K117" s="26" t="s">
        <v>161</v>
      </c>
      <c r="L117" s="26" t="s">
        <v>138</v>
      </c>
      <c r="M117" s="9">
        <v>50</v>
      </c>
      <c r="N117" s="11">
        <v>55</v>
      </c>
      <c r="O117" s="10">
        <f t="shared" si="7"/>
        <v>2750</v>
      </c>
      <c r="P117" s="26" t="s">
        <v>57</v>
      </c>
      <c r="Q117" s="30" t="s">
        <v>0</v>
      </c>
      <c r="R117" s="9">
        <f>+M117/10</f>
        <v>5</v>
      </c>
    </row>
    <row r="118" spans="1:18" ht="34.5" customHeight="1" x14ac:dyDescent="0.25">
      <c r="B118" s="13">
        <f t="shared" si="4"/>
        <v>111</v>
      </c>
      <c r="C118" s="12">
        <v>45821</v>
      </c>
      <c r="D118" s="25">
        <v>2025</v>
      </c>
      <c r="E118" s="26" t="s">
        <v>20</v>
      </c>
      <c r="F118" s="26" t="s">
        <v>43</v>
      </c>
      <c r="G118" s="26" t="s">
        <v>43</v>
      </c>
      <c r="H118" s="26" t="s">
        <v>257</v>
      </c>
      <c r="I118" s="26" t="s">
        <v>77</v>
      </c>
      <c r="J118" s="26" t="s">
        <v>256</v>
      </c>
      <c r="K118" s="26" t="s">
        <v>258</v>
      </c>
      <c r="L118" s="26" t="s">
        <v>100</v>
      </c>
      <c r="M118" s="9">
        <v>175</v>
      </c>
      <c r="N118" s="11">
        <v>1125</v>
      </c>
      <c r="O118" s="10">
        <f t="shared" si="7"/>
        <v>196875</v>
      </c>
      <c r="P118" s="26" t="s">
        <v>99</v>
      </c>
      <c r="Q118" s="26" t="s">
        <v>0</v>
      </c>
      <c r="R118" s="9">
        <f>M118*5</f>
        <v>875</v>
      </c>
    </row>
    <row r="119" spans="1:18" ht="34.5" customHeight="1" x14ac:dyDescent="0.25">
      <c r="B119" s="13">
        <f t="shared" si="4"/>
        <v>112</v>
      </c>
      <c r="C119" s="12">
        <v>45821</v>
      </c>
      <c r="D119" s="25">
        <v>2025</v>
      </c>
      <c r="E119" s="26" t="s">
        <v>20</v>
      </c>
      <c r="F119" s="26" t="s">
        <v>43</v>
      </c>
      <c r="G119" s="26" t="s">
        <v>43</v>
      </c>
      <c r="H119" s="26" t="s">
        <v>257</v>
      </c>
      <c r="I119" s="26" t="s">
        <v>77</v>
      </c>
      <c r="J119" s="26" t="s">
        <v>256</v>
      </c>
      <c r="K119" s="26" t="s">
        <v>110</v>
      </c>
      <c r="L119" s="26" t="s">
        <v>90</v>
      </c>
      <c r="M119" s="9">
        <v>175</v>
      </c>
      <c r="N119" s="11">
        <v>1632</v>
      </c>
      <c r="O119" s="10">
        <f t="shared" si="7"/>
        <v>285600</v>
      </c>
      <c r="P119" s="26" t="s">
        <v>89</v>
      </c>
      <c r="Q119" s="26" t="s">
        <v>1</v>
      </c>
      <c r="R119" s="9">
        <f>M119</f>
        <v>175</v>
      </c>
    </row>
    <row r="120" spans="1:18" ht="51.75" x14ac:dyDescent="0.25">
      <c r="B120" s="13">
        <f t="shared" si="4"/>
        <v>113</v>
      </c>
      <c r="C120" s="12">
        <v>45821</v>
      </c>
      <c r="D120" s="25">
        <v>2025</v>
      </c>
      <c r="E120" s="26" t="s">
        <v>6</v>
      </c>
      <c r="F120" s="26" t="s">
        <v>6</v>
      </c>
      <c r="G120" s="26" t="s">
        <v>254</v>
      </c>
      <c r="H120" s="26" t="s">
        <v>253</v>
      </c>
      <c r="I120" s="26" t="s">
        <v>38</v>
      </c>
      <c r="J120" s="26" t="s">
        <v>252</v>
      </c>
      <c r="K120" s="26" t="s">
        <v>255</v>
      </c>
      <c r="L120" s="26" t="s">
        <v>151</v>
      </c>
      <c r="M120" s="9">
        <v>100</v>
      </c>
      <c r="N120" s="11">
        <v>41.03</v>
      </c>
      <c r="O120" s="10">
        <f t="shared" si="7"/>
        <v>4103</v>
      </c>
      <c r="P120" s="26" t="s">
        <v>129</v>
      </c>
      <c r="Q120" s="26" t="s">
        <v>0</v>
      </c>
      <c r="R120" s="9">
        <f>M120</f>
        <v>100</v>
      </c>
    </row>
    <row r="121" spans="1:18" ht="51.75" x14ac:dyDescent="0.25">
      <c r="B121" s="13">
        <f t="shared" si="4"/>
        <v>114</v>
      </c>
      <c r="C121" s="12">
        <v>45821</v>
      </c>
      <c r="D121" s="25">
        <v>2025</v>
      </c>
      <c r="E121" s="26" t="s">
        <v>6</v>
      </c>
      <c r="F121" s="26" t="s">
        <v>6</v>
      </c>
      <c r="G121" s="26" t="s">
        <v>254</v>
      </c>
      <c r="H121" s="26" t="s">
        <v>253</v>
      </c>
      <c r="I121" s="26" t="s">
        <v>38</v>
      </c>
      <c r="J121" s="26" t="s">
        <v>252</v>
      </c>
      <c r="K121" s="26" t="s">
        <v>255</v>
      </c>
      <c r="L121" s="26" t="s">
        <v>150</v>
      </c>
      <c r="M121" s="9">
        <v>100</v>
      </c>
      <c r="N121" s="11">
        <v>64.72</v>
      </c>
      <c r="O121" s="10">
        <f t="shared" si="7"/>
        <v>6472</v>
      </c>
      <c r="P121" s="26" t="s">
        <v>129</v>
      </c>
      <c r="Q121" s="26" t="s">
        <v>0</v>
      </c>
      <c r="R121" s="9">
        <f>M121</f>
        <v>100</v>
      </c>
    </row>
    <row r="122" spans="1:18" s="29" customFormat="1" ht="34.5" customHeight="1" x14ac:dyDescent="0.25">
      <c r="B122" s="13">
        <f t="shared" si="4"/>
        <v>115</v>
      </c>
      <c r="C122" s="12">
        <v>45821</v>
      </c>
      <c r="D122" s="25">
        <v>2025</v>
      </c>
      <c r="E122" s="26" t="s">
        <v>6</v>
      </c>
      <c r="F122" s="26" t="s">
        <v>6</v>
      </c>
      <c r="G122" s="26" t="s">
        <v>254</v>
      </c>
      <c r="H122" s="26" t="s">
        <v>253</v>
      </c>
      <c r="I122" s="26" t="s">
        <v>38</v>
      </c>
      <c r="J122" s="26" t="s">
        <v>252</v>
      </c>
      <c r="K122" s="26" t="s">
        <v>107</v>
      </c>
      <c r="L122" s="26" t="s">
        <v>72</v>
      </c>
      <c r="M122" s="9">
        <v>141</v>
      </c>
      <c r="N122" s="11">
        <v>145</v>
      </c>
      <c r="O122" s="10">
        <f t="shared" si="7"/>
        <v>20445</v>
      </c>
      <c r="P122" s="26" t="s">
        <v>98</v>
      </c>
      <c r="Q122" s="26" t="s">
        <v>1</v>
      </c>
      <c r="R122" s="9">
        <f>M122</f>
        <v>141</v>
      </c>
    </row>
    <row r="123" spans="1:18" s="29" customFormat="1" ht="34.5" customHeight="1" x14ac:dyDescent="0.25">
      <c r="B123" s="13">
        <f t="shared" si="4"/>
        <v>116</v>
      </c>
      <c r="C123" s="12">
        <v>45821</v>
      </c>
      <c r="D123" s="25">
        <v>2025</v>
      </c>
      <c r="E123" s="31" t="s">
        <v>6</v>
      </c>
      <c r="F123" s="31" t="s">
        <v>251</v>
      </c>
      <c r="G123" s="31" t="s">
        <v>250</v>
      </c>
      <c r="H123" s="31" t="s">
        <v>249</v>
      </c>
      <c r="I123" s="31" t="s">
        <v>15</v>
      </c>
      <c r="J123" s="31" t="s">
        <v>248</v>
      </c>
      <c r="K123" s="31" t="s">
        <v>247</v>
      </c>
      <c r="L123" s="26" t="s">
        <v>216</v>
      </c>
      <c r="M123" s="9">
        <v>75</v>
      </c>
      <c r="N123" s="11">
        <v>788.5</v>
      </c>
      <c r="O123" s="10">
        <f t="shared" si="7"/>
        <v>59137.5</v>
      </c>
      <c r="P123" s="26" t="s">
        <v>215</v>
      </c>
      <c r="Q123" s="26" t="s">
        <v>0</v>
      </c>
      <c r="R123" s="9">
        <f>M123</f>
        <v>75</v>
      </c>
    </row>
    <row r="124" spans="1:18" ht="34.5" customHeight="1" x14ac:dyDescent="0.25">
      <c r="B124" s="13">
        <f t="shared" si="4"/>
        <v>117</v>
      </c>
      <c r="C124" s="12">
        <v>45821</v>
      </c>
      <c r="D124" s="25">
        <v>2025</v>
      </c>
      <c r="E124" s="26" t="s">
        <v>20</v>
      </c>
      <c r="F124" s="26" t="s">
        <v>109</v>
      </c>
      <c r="G124" s="26" t="s">
        <v>109</v>
      </c>
      <c r="H124" s="26" t="s">
        <v>200</v>
      </c>
      <c r="I124" s="26" t="s">
        <v>54</v>
      </c>
      <c r="J124" s="26" t="s">
        <v>92</v>
      </c>
      <c r="K124" s="26" t="s">
        <v>246</v>
      </c>
      <c r="L124" s="26" t="s">
        <v>62</v>
      </c>
      <c r="M124" s="9">
        <v>25</v>
      </c>
      <c r="N124" s="11">
        <v>5325</v>
      </c>
      <c r="O124" s="10">
        <f t="shared" si="7"/>
        <v>133125</v>
      </c>
      <c r="P124" s="26" t="s">
        <v>60</v>
      </c>
      <c r="Q124" s="26" t="s">
        <v>0</v>
      </c>
      <c r="R124" s="9">
        <v>1</v>
      </c>
    </row>
    <row r="125" spans="1:18" ht="34.5" customHeight="1" x14ac:dyDescent="0.25">
      <c r="B125" s="13">
        <f t="shared" si="4"/>
        <v>118</v>
      </c>
      <c r="C125" s="12">
        <v>45821</v>
      </c>
      <c r="D125" s="25">
        <v>2025</v>
      </c>
      <c r="E125" s="26" t="s">
        <v>20</v>
      </c>
      <c r="F125" s="26" t="s">
        <v>109</v>
      </c>
      <c r="G125" s="26" t="s">
        <v>109</v>
      </c>
      <c r="H125" s="26" t="s">
        <v>200</v>
      </c>
      <c r="I125" s="26" t="s">
        <v>54</v>
      </c>
      <c r="J125" s="26" t="s">
        <v>92</v>
      </c>
      <c r="K125" s="26" t="s">
        <v>246</v>
      </c>
      <c r="L125" s="26" t="s">
        <v>61</v>
      </c>
      <c r="M125" s="9">
        <v>1</v>
      </c>
      <c r="N125" s="11">
        <v>3579</v>
      </c>
      <c r="O125" s="10">
        <f t="shared" si="7"/>
        <v>3579</v>
      </c>
      <c r="P125" s="26" t="s">
        <v>60</v>
      </c>
      <c r="Q125" s="26" t="s">
        <v>0</v>
      </c>
      <c r="R125" s="9">
        <v>1</v>
      </c>
    </row>
    <row r="126" spans="1:18" ht="34.5" customHeight="1" x14ac:dyDescent="0.25">
      <c r="B126" s="13">
        <f t="shared" si="4"/>
        <v>119</v>
      </c>
      <c r="C126" s="12">
        <v>45821</v>
      </c>
      <c r="D126" s="25">
        <v>2025</v>
      </c>
      <c r="E126" s="26" t="s">
        <v>20</v>
      </c>
      <c r="F126" s="26" t="s">
        <v>109</v>
      </c>
      <c r="G126" s="26" t="s">
        <v>109</v>
      </c>
      <c r="H126" s="26" t="s">
        <v>200</v>
      </c>
      <c r="I126" s="26" t="s">
        <v>54</v>
      </c>
      <c r="J126" s="26" t="s">
        <v>92</v>
      </c>
      <c r="K126" s="26" t="s">
        <v>246</v>
      </c>
      <c r="L126" s="26" t="s">
        <v>59</v>
      </c>
      <c r="M126" s="9">
        <v>13</v>
      </c>
      <c r="N126" s="11">
        <v>1500</v>
      </c>
      <c r="O126" s="10">
        <f t="shared" si="7"/>
        <v>19500</v>
      </c>
      <c r="P126" s="26" t="s">
        <v>58</v>
      </c>
      <c r="Q126" s="26" t="s">
        <v>0</v>
      </c>
      <c r="R126" s="9">
        <v>1</v>
      </c>
    </row>
    <row r="127" spans="1:18" s="29" customFormat="1" ht="34.5" customHeight="1" x14ac:dyDescent="0.25">
      <c r="B127" s="13">
        <f t="shared" si="4"/>
        <v>120</v>
      </c>
      <c r="C127" s="12">
        <v>45824</v>
      </c>
      <c r="D127" s="25">
        <v>2025</v>
      </c>
      <c r="E127" s="31" t="s">
        <v>6</v>
      </c>
      <c r="F127" s="31" t="s">
        <v>245</v>
      </c>
      <c r="G127" s="31" t="s">
        <v>245</v>
      </c>
      <c r="H127" s="31" t="s">
        <v>244</v>
      </c>
      <c r="I127" s="31" t="s">
        <v>3</v>
      </c>
      <c r="J127" s="31" t="s">
        <v>243</v>
      </c>
      <c r="K127" s="31" t="s">
        <v>242</v>
      </c>
      <c r="L127" s="26" t="s">
        <v>216</v>
      </c>
      <c r="M127" s="9">
        <v>75</v>
      </c>
      <c r="N127" s="11">
        <v>788.5</v>
      </c>
      <c r="O127" s="10">
        <f t="shared" si="7"/>
        <v>59137.5</v>
      </c>
      <c r="P127" s="26" t="s">
        <v>215</v>
      </c>
      <c r="Q127" s="26" t="s">
        <v>0</v>
      </c>
      <c r="R127" s="9">
        <f>M127</f>
        <v>75</v>
      </c>
    </row>
    <row r="128" spans="1:18" s="29" customFormat="1" ht="34.5" customHeight="1" x14ac:dyDescent="0.25">
      <c r="B128" s="13">
        <f t="shared" si="4"/>
        <v>121</v>
      </c>
      <c r="C128" s="12">
        <v>45824</v>
      </c>
      <c r="D128" s="25">
        <v>2025</v>
      </c>
      <c r="E128" s="31" t="s">
        <v>6</v>
      </c>
      <c r="F128" s="31" t="s">
        <v>245</v>
      </c>
      <c r="G128" s="31" t="s">
        <v>245</v>
      </c>
      <c r="H128" s="31" t="s">
        <v>244</v>
      </c>
      <c r="I128" s="31" t="s">
        <v>3</v>
      </c>
      <c r="J128" s="31" t="s">
        <v>243</v>
      </c>
      <c r="K128" s="31" t="s">
        <v>242</v>
      </c>
      <c r="L128" s="26" t="s">
        <v>152</v>
      </c>
      <c r="M128" s="9">
        <v>150</v>
      </c>
      <c r="N128" s="11">
        <v>111.36</v>
      </c>
      <c r="O128" s="10">
        <f t="shared" si="7"/>
        <v>16704</v>
      </c>
      <c r="P128" s="26" t="s">
        <v>129</v>
      </c>
      <c r="Q128" s="26" t="s">
        <v>0</v>
      </c>
      <c r="R128" s="9">
        <f>M128</f>
        <v>150</v>
      </c>
    </row>
    <row r="129" spans="1:18" ht="34.5" customHeight="1" x14ac:dyDescent="0.25">
      <c r="B129" s="13">
        <f t="shared" si="4"/>
        <v>122</v>
      </c>
      <c r="C129" s="12">
        <v>45824</v>
      </c>
      <c r="D129" s="25">
        <v>2025</v>
      </c>
      <c r="E129" s="26" t="s">
        <v>18</v>
      </c>
      <c r="F129" s="26" t="s">
        <v>240</v>
      </c>
      <c r="G129" s="26" t="s">
        <v>240</v>
      </c>
      <c r="H129" s="26" t="s">
        <v>239</v>
      </c>
      <c r="I129" s="26" t="s">
        <v>3</v>
      </c>
      <c r="J129" s="26" t="s">
        <v>238</v>
      </c>
      <c r="K129" s="26" t="s">
        <v>106</v>
      </c>
      <c r="L129" s="26" t="s">
        <v>90</v>
      </c>
      <c r="M129" s="9">
        <v>100</v>
      </c>
      <c r="N129" s="11">
        <v>1632</v>
      </c>
      <c r="O129" s="10">
        <f t="shared" si="7"/>
        <v>163200</v>
      </c>
      <c r="P129" s="26" t="s">
        <v>89</v>
      </c>
      <c r="Q129" s="26" t="s">
        <v>1</v>
      </c>
      <c r="R129" s="9">
        <f>M129</f>
        <v>100</v>
      </c>
    </row>
    <row r="130" spans="1:18" ht="34.5" customHeight="1" x14ac:dyDescent="0.25">
      <c r="B130" s="13">
        <f t="shared" si="4"/>
        <v>123</v>
      </c>
      <c r="C130" s="12">
        <v>45824</v>
      </c>
      <c r="D130" s="25">
        <v>2025</v>
      </c>
      <c r="E130" s="26" t="s">
        <v>18</v>
      </c>
      <c r="F130" s="26" t="s">
        <v>32</v>
      </c>
      <c r="G130" s="26" t="s">
        <v>32</v>
      </c>
      <c r="H130" s="26" t="s">
        <v>237</v>
      </c>
      <c r="I130" s="26" t="s">
        <v>3</v>
      </c>
      <c r="J130" s="26" t="s">
        <v>236</v>
      </c>
      <c r="K130" s="26" t="s">
        <v>105</v>
      </c>
      <c r="L130" s="26" t="s">
        <v>90</v>
      </c>
      <c r="M130" s="9">
        <v>173</v>
      </c>
      <c r="N130" s="11">
        <v>1632</v>
      </c>
      <c r="O130" s="10">
        <f t="shared" si="7"/>
        <v>282336</v>
      </c>
      <c r="P130" s="26" t="s">
        <v>89</v>
      </c>
      <c r="Q130" s="26" t="s">
        <v>1</v>
      </c>
      <c r="R130" s="9">
        <f>M130</f>
        <v>173</v>
      </c>
    </row>
    <row r="131" spans="1:18" s="3" customFormat="1" ht="34.5" customHeight="1" x14ac:dyDescent="0.25">
      <c r="B131" s="13">
        <f t="shared" si="4"/>
        <v>124</v>
      </c>
      <c r="C131" s="35">
        <v>45826</v>
      </c>
      <c r="D131" s="25">
        <v>2025</v>
      </c>
      <c r="E131" s="26" t="s">
        <v>18</v>
      </c>
      <c r="F131" s="26" t="s">
        <v>55</v>
      </c>
      <c r="G131" s="26" t="s">
        <v>235</v>
      </c>
      <c r="H131" s="26" t="s">
        <v>234</v>
      </c>
      <c r="I131" s="26" t="s">
        <v>21</v>
      </c>
      <c r="J131" s="26" t="s">
        <v>233</v>
      </c>
      <c r="K131" s="26" t="s">
        <v>203</v>
      </c>
      <c r="L131" s="26" t="s">
        <v>64</v>
      </c>
      <c r="M131" s="32">
        <v>50</v>
      </c>
      <c r="N131" s="34">
        <v>248</v>
      </c>
      <c r="O131" s="33">
        <f t="shared" si="7"/>
        <v>12400</v>
      </c>
      <c r="P131" s="26" t="s">
        <v>63</v>
      </c>
      <c r="Q131" s="26" t="s">
        <v>5</v>
      </c>
      <c r="R131" s="32">
        <f>M131</f>
        <v>50</v>
      </c>
    </row>
    <row r="132" spans="1:18" s="28" customFormat="1" ht="34.5" customHeight="1" x14ac:dyDescent="0.25">
      <c r="A132" s="27"/>
      <c r="B132" s="13">
        <f t="shared" si="4"/>
        <v>125</v>
      </c>
      <c r="C132" s="35">
        <v>45826</v>
      </c>
      <c r="D132" s="25">
        <v>2025</v>
      </c>
      <c r="E132" s="26" t="s">
        <v>35</v>
      </c>
      <c r="F132" s="26" t="s">
        <v>189</v>
      </c>
      <c r="G132" s="26" t="s">
        <v>198</v>
      </c>
      <c r="H132" s="26" t="s">
        <v>197</v>
      </c>
      <c r="I132" s="26" t="s">
        <v>21</v>
      </c>
      <c r="J132" s="26" t="s">
        <v>196</v>
      </c>
      <c r="K132" s="26" t="s">
        <v>201</v>
      </c>
      <c r="L132" s="26" t="s">
        <v>160</v>
      </c>
      <c r="M132" s="9">
        <v>12</v>
      </c>
      <c r="N132" s="11">
        <v>210</v>
      </c>
      <c r="O132" s="10">
        <f t="shared" si="7"/>
        <v>2520</v>
      </c>
      <c r="P132" s="26" t="s">
        <v>128</v>
      </c>
      <c r="Q132" s="26" t="s">
        <v>5</v>
      </c>
      <c r="R132" s="9">
        <f>+M132*8</f>
        <v>96</v>
      </c>
    </row>
    <row r="133" spans="1:18" ht="34.5" customHeight="1" x14ac:dyDescent="0.25">
      <c r="B133" s="13">
        <f t="shared" si="4"/>
        <v>126</v>
      </c>
      <c r="C133" s="35">
        <v>45826</v>
      </c>
      <c r="D133" s="25">
        <v>2025</v>
      </c>
      <c r="E133" s="26" t="s">
        <v>7</v>
      </c>
      <c r="F133" s="26" t="s">
        <v>232</v>
      </c>
      <c r="G133" s="26" t="s">
        <v>232</v>
      </c>
      <c r="H133" s="26" t="s">
        <v>231</v>
      </c>
      <c r="I133" s="26" t="s">
        <v>3</v>
      </c>
      <c r="J133" s="26" t="s">
        <v>230</v>
      </c>
      <c r="K133" s="26" t="s">
        <v>199</v>
      </c>
      <c r="L133" s="26" t="s">
        <v>73</v>
      </c>
      <c r="M133" s="9">
        <v>210</v>
      </c>
      <c r="N133" s="11">
        <v>1295</v>
      </c>
      <c r="O133" s="10">
        <f t="shared" si="7"/>
        <v>271950</v>
      </c>
      <c r="P133" s="26" t="s">
        <v>74</v>
      </c>
      <c r="Q133" s="26" t="s">
        <v>5</v>
      </c>
      <c r="R133" s="9">
        <f>+M133*5</f>
        <v>1050</v>
      </c>
    </row>
    <row r="134" spans="1:18" ht="34.5" customHeight="1" x14ac:dyDescent="0.25">
      <c r="B134" s="13">
        <f t="shared" si="4"/>
        <v>127</v>
      </c>
      <c r="C134" s="35">
        <v>45826</v>
      </c>
      <c r="D134" s="25">
        <v>2025</v>
      </c>
      <c r="E134" s="26" t="s">
        <v>7</v>
      </c>
      <c r="F134" s="26" t="s">
        <v>229</v>
      </c>
      <c r="G134" s="26" t="s">
        <v>229</v>
      </c>
      <c r="H134" s="26" t="s">
        <v>228</v>
      </c>
      <c r="I134" s="26" t="s">
        <v>3</v>
      </c>
      <c r="J134" s="26" t="s">
        <v>227</v>
      </c>
      <c r="K134" s="26" t="s">
        <v>185</v>
      </c>
      <c r="L134" s="26" t="s">
        <v>73</v>
      </c>
      <c r="M134" s="9">
        <v>270</v>
      </c>
      <c r="N134" s="11">
        <v>1295</v>
      </c>
      <c r="O134" s="10">
        <f t="shared" si="7"/>
        <v>349650</v>
      </c>
      <c r="P134" s="26" t="s">
        <v>74</v>
      </c>
      <c r="Q134" s="26" t="s">
        <v>5</v>
      </c>
      <c r="R134" s="9">
        <f>+M134*5</f>
        <v>1350</v>
      </c>
    </row>
    <row r="135" spans="1:18" ht="34.5" customHeight="1" x14ac:dyDescent="0.25">
      <c r="B135" s="13">
        <f t="shared" si="4"/>
        <v>128</v>
      </c>
      <c r="C135" s="12">
        <v>45826</v>
      </c>
      <c r="D135" s="25">
        <v>2025</v>
      </c>
      <c r="E135" s="26" t="s">
        <v>18</v>
      </c>
      <c r="F135" s="26" t="s">
        <v>124</v>
      </c>
      <c r="G135" s="26" t="s">
        <v>124</v>
      </c>
      <c r="H135" s="26" t="s">
        <v>226</v>
      </c>
      <c r="I135" s="26" t="s">
        <v>3</v>
      </c>
      <c r="J135" s="26" t="s">
        <v>225</v>
      </c>
      <c r="K135" s="26" t="s">
        <v>224</v>
      </c>
      <c r="L135" s="26" t="s">
        <v>62</v>
      </c>
      <c r="M135" s="9">
        <v>25</v>
      </c>
      <c r="N135" s="11">
        <v>5325</v>
      </c>
      <c r="O135" s="10">
        <f t="shared" si="7"/>
        <v>133125</v>
      </c>
      <c r="P135" s="26" t="s">
        <v>60</v>
      </c>
      <c r="Q135" s="26" t="s">
        <v>0</v>
      </c>
      <c r="R135" s="9">
        <v>1</v>
      </c>
    </row>
    <row r="136" spans="1:18" ht="34.5" customHeight="1" x14ac:dyDescent="0.25">
      <c r="B136" s="13">
        <f t="shared" si="4"/>
        <v>129</v>
      </c>
      <c r="C136" s="12">
        <v>45826</v>
      </c>
      <c r="D136" s="25">
        <v>2025</v>
      </c>
      <c r="E136" s="26" t="s">
        <v>18</v>
      </c>
      <c r="F136" s="26" t="s">
        <v>124</v>
      </c>
      <c r="G136" s="26" t="s">
        <v>124</v>
      </c>
      <c r="H136" s="26" t="s">
        <v>226</v>
      </c>
      <c r="I136" s="26" t="s">
        <v>3</v>
      </c>
      <c r="J136" s="26" t="s">
        <v>225</v>
      </c>
      <c r="K136" s="26" t="s">
        <v>224</v>
      </c>
      <c r="L136" s="26" t="s">
        <v>61</v>
      </c>
      <c r="M136" s="9">
        <v>1</v>
      </c>
      <c r="N136" s="11">
        <v>3579</v>
      </c>
      <c r="O136" s="10">
        <f t="shared" si="7"/>
        <v>3579</v>
      </c>
      <c r="P136" s="26" t="s">
        <v>60</v>
      </c>
      <c r="Q136" s="26" t="s">
        <v>0</v>
      </c>
      <c r="R136" s="9">
        <v>1</v>
      </c>
    </row>
    <row r="137" spans="1:18" ht="34.5" customHeight="1" x14ac:dyDescent="0.25">
      <c r="B137" s="13">
        <f t="shared" si="4"/>
        <v>130</v>
      </c>
      <c r="C137" s="12">
        <v>45826</v>
      </c>
      <c r="D137" s="25">
        <v>2025</v>
      </c>
      <c r="E137" s="26" t="s">
        <v>18</v>
      </c>
      <c r="F137" s="26" t="s">
        <v>124</v>
      </c>
      <c r="G137" s="26" t="s">
        <v>124</v>
      </c>
      <c r="H137" s="26" t="s">
        <v>226</v>
      </c>
      <c r="I137" s="26" t="s">
        <v>3</v>
      </c>
      <c r="J137" s="26" t="s">
        <v>225</v>
      </c>
      <c r="K137" s="26" t="s">
        <v>224</v>
      </c>
      <c r="L137" s="26" t="s">
        <v>59</v>
      </c>
      <c r="M137" s="9">
        <v>13</v>
      </c>
      <c r="N137" s="11">
        <v>1500</v>
      </c>
      <c r="O137" s="10">
        <f t="shared" si="7"/>
        <v>19500</v>
      </c>
      <c r="P137" s="26" t="s">
        <v>58</v>
      </c>
      <c r="Q137" s="26" t="s">
        <v>0</v>
      </c>
      <c r="R137" s="9">
        <v>1</v>
      </c>
    </row>
    <row r="138" spans="1:18" ht="34.5" customHeight="1" x14ac:dyDescent="0.25">
      <c r="B138" s="13">
        <f t="shared" ref="B138:B161" si="9">+B137+1</f>
        <v>131</v>
      </c>
      <c r="C138" s="12">
        <v>45826</v>
      </c>
      <c r="D138" s="25">
        <v>2025</v>
      </c>
      <c r="E138" s="26" t="s">
        <v>16</v>
      </c>
      <c r="F138" s="26" t="s">
        <v>69</v>
      </c>
      <c r="G138" s="26" t="s">
        <v>69</v>
      </c>
      <c r="H138" s="26" t="s">
        <v>223</v>
      </c>
      <c r="I138" s="26" t="s">
        <v>3</v>
      </c>
      <c r="J138" s="26" t="s">
        <v>222</v>
      </c>
      <c r="K138" s="26" t="s">
        <v>221</v>
      </c>
      <c r="L138" s="26" t="s">
        <v>61</v>
      </c>
      <c r="M138" s="9">
        <v>1</v>
      </c>
      <c r="N138" s="11">
        <v>3579</v>
      </c>
      <c r="O138" s="10">
        <f t="shared" si="7"/>
        <v>3579</v>
      </c>
      <c r="P138" s="26" t="s">
        <v>60</v>
      </c>
      <c r="Q138" s="26" t="s">
        <v>0</v>
      </c>
      <c r="R138" s="9">
        <v>1</v>
      </c>
    </row>
    <row r="139" spans="1:18" ht="34.5" customHeight="1" x14ac:dyDescent="0.25">
      <c r="B139" s="13">
        <f t="shared" si="9"/>
        <v>132</v>
      </c>
      <c r="C139" s="12">
        <v>45826</v>
      </c>
      <c r="D139" s="25">
        <v>2025</v>
      </c>
      <c r="E139" s="26" t="s">
        <v>16</v>
      </c>
      <c r="F139" s="26" t="s">
        <v>69</v>
      </c>
      <c r="G139" s="26" t="s">
        <v>69</v>
      </c>
      <c r="H139" s="26" t="s">
        <v>223</v>
      </c>
      <c r="I139" s="26" t="s">
        <v>3</v>
      </c>
      <c r="J139" s="26" t="s">
        <v>222</v>
      </c>
      <c r="K139" s="26" t="s">
        <v>221</v>
      </c>
      <c r="L139" s="26" t="s">
        <v>62</v>
      </c>
      <c r="M139" s="9">
        <v>25</v>
      </c>
      <c r="N139" s="11">
        <v>5325</v>
      </c>
      <c r="O139" s="10">
        <f t="shared" si="7"/>
        <v>133125</v>
      </c>
      <c r="P139" s="26" t="s">
        <v>60</v>
      </c>
      <c r="Q139" s="26" t="s">
        <v>0</v>
      </c>
      <c r="R139" s="9">
        <v>1</v>
      </c>
    </row>
    <row r="140" spans="1:18" ht="34.5" customHeight="1" x14ac:dyDescent="0.25">
      <c r="B140" s="13">
        <f t="shared" si="9"/>
        <v>133</v>
      </c>
      <c r="C140" s="12">
        <v>45826</v>
      </c>
      <c r="D140" s="25">
        <v>2025</v>
      </c>
      <c r="E140" s="26" t="s">
        <v>16</v>
      </c>
      <c r="F140" s="26" t="s">
        <v>69</v>
      </c>
      <c r="G140" s="26" t="s">
        <v>69</v>
      </c>
      <c r="H140" s="26" t="s">
        <v>223</v>
      </c>
      <c r="I140" s="26" t="s">
        <v>3</v>
      </c>
      <c r="J140" s="26" t="s">
        <v>222</v>
      </c>
      <c r="K140" s="26" t="s">
        <v>221</v>
      </c>
      <c r="L140" s="26" t="s">
        <v>59</v>
      </c>
      <c r="M140" s="9">
        <v>13</v>
      </c>
      <c r="N140" s="11">
        <v>1500</v>
      </c>
      <c r="O140" s="10">
        <f t="shared" ref="O140:O161" si="10">+M140*N140</f>
        <v>19500</v>
      </c>
      <c r="P140" s="26" t="s">
        <v>58</v>
      </c>
      <c r="Q140" s="26" t="s">
        <v>0</v>
      </c>
      <c r="R140" s="9">
        <v>1</v>
      </c>
    </row>
    <row r="141" spans="1:18" s="29" customFormat="1" ht="34.5" customHeight="1" x14ac:dyDescent="0.25">
      <c r="B141" s="13">
        <f t="shared" si="9"/>
        <v>134</v>
      </c>
      <c r="C141" s="12">
        <v>45826</v>
      </c>
      <c r="D141" s="25">
        <v>2025</v>
      </c>
      <c r="E141" s="26" t="s">
        <v>16</v>
      </c>
      <c r="F141" s="31" t="s">
        <v>220</v>
      </c>
      <c r="G141" s="31" t="s">
        <v>220</v>
      </c>
      <c r="H141" s="31" t="s">
        <v>219</v>
      </c>
      <c r="I141" s="31" t="s">
        <v>3</v>
      </c>
      <c r="J141" s="31" t="s">
        <v>218</v>
      </c>
      <c r="K141" s="31" t="s">
        <v>217</v>
      </c>
      <c r="L141" s="26" t="s">
        <v>216</v>
      </c>
      <c r="M141" s="9">
        <v>25</v>
      </c>
      <c r="N141" s="11">
        <v>788.5</v>
      </c>
      <c r="O141" s="10">
        <f t="shared" si="10"/>
        <v>19712.5</v>
      </c>
      <c r="P141" s="26" t="s">
        <v>215</v>
      </c>
      <c r="Q141" s="26" t="s">
        <v>0</v>
      </c>
      <c r="R141" s="9">
        <f>M141</f>
        <v>25</v>
      </c>
    </row>
    <row r="142" spans="1:18" ht="34.5" customHeight="1" x14ac:dyDescent="0.25">
      <c r="B142" s="13">
        <f t="shared" si="9"/>
        <v>135</v>
      </c>
      <c r="C142" s="12">
        <v>45827</v>
      </c>
      <c r="D142" s="25">
        <v>2025</v>
      </c>
      <c r="E142" s="26" t="s">
        <v>20</v>
      </c>
      <c r="F142" s="26" t="s">
        <v>109</v>
      </c>
      <c r="G142" s="26" t="s">
        <v>109</v>
      </c>
      <c r="H142" s="26" t="s">
        <v>214</v>
      </c>
      <c r="I142" s="26" t="s">
        <v>3</v>
      </c>
      <c r="J142" s="26" t="s">
        <v>213</v>
      </c>
      <c r="K142" s="26" t="s">
        <v>212</v>
      </c>
      <c r="L142" s="26" t="s">
        <v>59</v>
      </c>
      <c r="M142" s="9">
        <v>13</v>
      </c>
      <c r="N142" s="11">
        <v>1500</v>
      </c>
      <c r="O142" s="10">
        <f t="shared" si="10"/>
        <v>19500</v>
      </c>
      <c r="P142" s="26" t="s">
        <v>58</v>
      </c>
      <c r="Q142" s="26" t="s">
        <v>0</v>
      </c>
      <c r="R142" s="9">
        <v>1</v>
      </c>
    </row>
    <row r="143" spans="1:18" ht="34.5" customHeight="1" x14ac:dyDescent="0.25">
      <c r="B143" s="13">
        <f t="shared" si="9"/>
        <v>136</v>
      </c>
      <c r="C143" s="12">
        <v>45827</v>
      </c>
      <c r="D143" s="25">
        <v>2025</v>
      </c>
      <c r="E143" s="26" t="s">
        <v>20</v>
      </c>
      <c r="F143" s="26" t="s">
        <v>109</v>
      </c>
      <c r="G143" s="26" t="s">
        <v>109</v>
      </c>
      <c r="H143" s="26" t="s">
        <v>214</v>
      </c>
      <c r="I143" s="26" t="s">
        <v>3</v>
      </c>
      <c r="J143" s="26" t="s">
        <v>213</v>
      </c>
      <c r="K143" s="26" t="s">
        <v>212</v>
      </c>
      <c r="L143" s="26" t="s">
        <v>62</v>
      </c>
      <c r="M143" s="9">
        <v>25</v>
      </c>
      <c r="N143" s="11">
        <v>5325</v>
      </c>
      <c r="O143" s="10">
        <f t="shared" si="10"/>
        <v>133125</v>
      </c>
      <c r="P143" s="26" t="s">
        <v>60</v>
      </c>
      <c r="Q143" s="26" t="s">
        <v>0</v>
      </c>
      <c r="R143" s="9">
        <v>1</v>
      </c>
    </row>
    <row r="144" spans="1:18" ht="34.5" customHeight="1" x14ac:dyDescent="0.25">
      <c r="B144" s="13">
        <f t="shared" si="9"/>
        <v>137</v>
      </c>
      <c r="C144" s="12">
        <v>45827</v>
      </c>
      <c r="D144" s="25">
        <v>2025</v>
      </c>
      <c r="E144" s="26" t="s">
        <v>20</v>
      </c>
      <c r="F144" s="26" t="s">
        <v>109</v>
      </c>
      <c r="G144" s="26" t="s">
        <v>109</v>
      </c>
      <c r="H144" s="26" t="s">
        <v>214</v>
      </c>
      <c r="I144" s="26" t="s">
        <v>3</v>
      </c>
      <c r="J144" s="26" t="s">
        <v>213</v>
      </c>
      <c r="K144" s="26" t="s">
        <v>212</v>
      </c>
      <c r="L144" s="26" t="s">
        <v>61</v>
      </c>
      <c r="M144" s="9">
        <v>1</v>
      </c>
      <c r="N144" s="11">
        <v>3579</v>
      </c>
      <c r="O144" s="10">
        <f t="shared" si="10"/>
        <v>3579</v>
      </c>
      <c r="P144" s="26" t="s">
        <v>60</v>
      </c>
      <c r="Q144" s="26" t="s">
        <v>0</v>
      </c>
      <c r="R144" s="9">
        <v>1</v>
      </c>
    </row>
    <row r="145" spans="1:18" ht="34.5" customHeight="1" x14ac:dyDescent="0.25">
      <c r="A145" s="3"/>
      <c r="B145" s="13">
        <f t="shared" si="9"/>
        <v>138</v>
      </c>
      <c r="C145" s="12">
        <v>45827</v>
      </c>
      <c r="D145" s="25">
        <v>2025</v>
      </c>
      <c r="E145" s="31" t="s">
        <v>6</v>
      </c>
      <c r="F145" s="26" t="s">
        <v>211</v>
      </c>
      <c r="G145" s="26" t="s">
        <v>210</v>
      </c>
      <c r="H145" s="26" t="s">
        <v>209</v>
      </c>
      <c r="I145" s="26" t="s">
        <v>21</v>
      </c>
      <c r="J145" s="26" t="s">
        <v>208</v>
      </c>
      <c r="K145" s="26" t="s">
        <v>164</v>
      </c>
      <c r="L145" s="26" t="s">
        <v>97</v>
      </c>
      <c r="M145" s="9">
        <v>150</v>
      </c>
      <c r="N145" s="11">
        <v>62.79</v>
      </c>
      <c r="O145" s="10">
        <f t="shared" si="10"/>
        <v>9418.5</v>
      </c>
      <c r="P145" s="26" t="s">
        <v>49</v>
      </c>
      <c r="Q145" s="26" t="s">
        <v>0</v>
      </c>
      <c r="R145" s="9">
        <f>M145/10</f>
        <v>15</v>
      </c>
    </row>
    <row r="146" spans="1:18" s="3" customFormat="1" ht="34.5" customHeight="1" x14ac:dyDescent="0.25">
      <c r="B146" s="13">
        <f t="shared" si="9"/>
        <v>139</v>
      </c>
      <c r="C146" s="12">
        <v>45827</v>
      </c>
      <c r="D146" s="25">
        <v>2025</v>
      </c>
      <c r="E146" s="31" t="s">
        <v>6</v>
      </c>
      <c r="F146" s="26" t="s">
        <v>211</v>
      </c>
      <c r="G146" s="26" t="s">
        <v>210</v>
      </c>
      <c r="H146" s="26" t="s">
        <v>209</v>
      </c>
      <c r="I146" s="26" t="s">
        <v>21</v>
      </c>
      <c r="J146" s="26" t="s">
        <v>208</v>
      </c>
      <c r="K146" s="26" t="s">
        <v>164</v>
      </c>
      <c r="L146" s="26" t="s">
        <v>48</v>
      </c>
      <c r="M146" s="9">
        <v>150</v>
      </c>
      <c r="N146" s="11">
        <v>94.39</v>
      </c>
      <c r="O146" s="10">
        <f t="shared" si="10"/>
        <v>14158.5</v>
      </c>
      <c r="P146" s="26" t="s">
        <v>49</v>
      </c>
      <c r="Q146" s="26" t="s">
        <v>0</v>
      </c>
      <c r="R146" s="9">
        <f>M146/10</f>
        <v>15</v>
      </c>
    </row>
    <row r="147" spans="1:18" ht="34.5" customHeight="1" x14ac:dyDescent="0.25">
      <c r="B147" s="13">
        <f t="shared" si="9"/>
        <v>140</v>
      </c>
      <c r="C147" s="12">
        <v>45827</v>
      </c>
      <c r="D147" s="25">
        <v>2025</v>
      </c>
      <c r="E147" s="26" t="s">
        <v>16</v>
      </c>
      <c r="F147" s="26" t="s">
        <v>69</v>
      </c>
      <c r="G147" s="26" t="s">
        <v>44</v>
      </c>
      <c r="H147" s="26" t="s">
        <v>207</v>
      </c>
      <c r="I147" s="26" t="s">
        <v>206</v>
      </c>
      <c r="J147" s="26" t="s">
        <v>205</v>
      </c>
      <c r="K147" s="26" t="s">
        <v>204</v>
      </c>
      <c r="L147" s="26" t="s">
        <v>100</v>
      </c>
      <c r="M147" s="9">
        <v>50</v>
      </c>
      <c r="N147" s="11">
        <v>1125</v>
      </c>
      <c r="O147" s="10">
        <f t="shared" si="10"/>
        <v>56250</v>
      </c>
      <c r="P147" s="26" t="s">
        <v>99</v>
      </c>
      <c r="Q147" s="26" t="s">
        <v>0</v>
      </c>
      <c r="R147" s="9">
        <f>M147*5</f>
        <v>250</v>
      </c>
    </row>
    <row r="148" spans="1:18" ht="34.5" customHeight="1" x14ac:dyDescent="0.25">
      <c r="B148" s="13">
        <f t="shared" si="9"/>
        <v>141</v>
      </c>
      <c r="C148" s="12">
        <v>45827</v>
      </c>
      <c r="D148" s="25">
        <v>2025</v>
      </c>
      <c r="E148" s="26" t="s">
        <v>35</v>
      </c>
      <c r="F148" s="26" t="s">
        <v>189</v>
      </c>
      <c r="G148" s="26" t="s">
        <v>198</v>
      </c>
      <c r="H148" s="26" t="s">
        <v>197</v>
      </c>
      <c r="I148" s="26" t="s">
        <v>21</v>
      </c>
      <c r="J148" s="26" t="s">
        <v>196</v>
      </c>
      <c r="K148" s="26" t="s">
        <v>203</v>
      </c>
      <c r="L148" s="26" t="s">
        <v>100</v>
      </c>
      <c r="M148" s="9">
        <v>43</v>
      </c>
      <c r="N148" s="11">
        <v>1125</v>
      </c>
      <c r="O148" s="10">
        <f t="shared" si="10"/>
        <v>48375</v>
      </c>
      <c r="P148" s="26" t="s">
        <v>99</v>
      </c>
      <c r="Q148" s="26" t="s">
        <v>0</v>
      </c>
      <c r="R148" s="9">
        <f>M148*5</f>
        <v>215</v>
      </c>
    </row>
    <row r="149" spans="1:18" s="29" customFormat="1" ht="34.5" customHeight="1" x14ac:dyDescent="0.25">
      <c r="B149" s="13">
        <f t="shared" si="9"/>
        <v>142</v>
      </c>
      <c r="C149" s="12">
        <v>45827</v>
      </c>
      <c r="D149" s="25">
        <v>2025</v>
      </c>
      <c r="E149" s="26" t="s">
        <v>35</v>
      </c>
      <c r="F149" s="26" t="s">
        <v>189</v>
      </c>
      <c r="G149" s="26" t="s">
        <v>198</v>
      </c>
      <c r="H149" s="26" t="s">
        <v>197</v>
      </c>
      <c r="I149" s="26" t="s">
        <v>21</v>
      </c>
      <c r="J149" s="26" t="s">
        <v>196</v>
      </c>
      <c r="K149" s="26" t="s">
        <v>203</v>
      </c>
      <c r="L149" s="26" t="s">
        <v>202</v>
      </c>
      <c r="M149" s="9">
        <v>8</v>
      </c>
      <c r="N149" s="11">
        <v>310</v>
      </c>
      <c r="O149" s="10">
        <f t="shared" si="10"/>
        <v>2480</v>
      </c>
      <c r="P149" s="26" t="s">
        <v>88</v>
      </c>
      <c r="Q149" s="26" t="s">
        <v>0</v>
      </c>
      <c r="R149" s="9">
        <f>M149</f>
        <v>8</v>
      </c>
    </row>
    <row r="150" spans="1:18" ht="34.5" customHeight="1" x14ac:dyDescent="0.25">
      <c r="B150" s="13">
        <f t="shared" si="9"/>
        <v>143</v>
      </c>
      <c r="C150" s="12">
        <v>45827</v>
      </c>
      <c r="D150" s="25">
        <v>2025</v>
      </c>
      <c r="E150" s="26" t="s">
        <v>20</v>
      </c>
      <c r="F150" s="26" t="s">
        <v>109</v>
      </c>
      <c r="G150" s="26" t="s">
        <v>109</v>
      </c>
      <c r="H150" s="26" t="s">
        <v>200</v>
      </c>
      <c r="I150" s="26" t="s">
        <v>3</v>
      </c>
      <c r="J150" s="26" t="s">
        <v>92</v>
      </c>
      <c r="K150" s="26" t="s">
        <v>201</v>
      </c>
      <c r="L150" s="26" t="s">
        <v>172</v>
      </c>
      <c r="M150" s="9">
        <v>2</v>
      </c>
      <c r="N150" s="11">
        <v>16250</v>
      </c>
      <c r="O150" s="10">
        <f t="shared" si="10"/>
        <v>32500</v>
      </c>
      <c r="P150" s="26" t="s">
        <v>171</v>
      </c>
      <c r="Q150" s="26" t="s">
        <v>0</v>
      </c>
      <c r="R150" s="9">
        <v>2</v>
      </c>
    </row>
    <row r="151" spans="1:18" ht="34.5" customHeight="1" x14ac:dyDescent="0.25">
      <c r="B151" s="13">
        <f t="shared" si="9"/>
        <v>144</v>
      </c>
      <c r="C151" s="12">
        <v>45827</v>
      </c>
      <c r="D151" s="25">
        <v>2025</v>
      </c>
      <c r="E151" s="26" t="s">
        <v>20</v>
      </c>
      <c r="F151" s="26" t="s">
        <v>109</v>
      </c>
      <c r="G151" s="26" t="s">
        <v>109</v>
      </c>
      <c r="H151" s="26" t="s">
        <v>200</v>
      </c>
      <c r="I151" s="26" t="s">
        <v>3</v>
      </c>
      <c r="J151" s="26" t="s">
        <v>92</v>
      </c>
      <c r="K151" s="26" t="s">
        <v>199</v>
      </c>
      <c r="L151" s="26" t="s">
        <v>166</v>
      </c>
      <c r="M151" s="9">
        <v>1</v>
      </c>
      <c r="N151" s="11">
        <v>11999</v>
      </c>
      <c r="O151" s="10">
        <f t="shared" si="10"/>
        <v>11999</v>
      </c>
      <c r="P151" s="26" t="s">
        <v>165</v>
      </c>
      <c r="Q151" s="26" t="s">
        <v>0</v>
      </c>
      <c r="R151" s="9">
        <v>1</v>
      </c>
    </row>
    <row r="152" spans="1:18" s="29" customFormat="1" ht="34.5" customHeight="1" x14ac:dyDescent="0.25">
      <c r="B152" s="13">
        <f t="shared" si="9"/>
        <v>145</v>
      </c>
      <c r="C152" s="12">
        <v>45827</v>
      </c>
      <c r="D152" s="25">
        <v>2025</v>
      </c>
      <c r="E152" s="26" t="s">
        <v>35</v>
      </c>
      <c r="F152" s="26" t="s">
        <v>189</v>
      </c>
      <c r="G152" s="26" t="s">
        <v>198</v>
      </c>
      <c r="H152" s="26" t="s">
        <v>197</v>
      </c>
      <c r="I152" s="26" t="s">
        <v>21</v>
      </c>
      <c r="J152" s="26" t="s">
        <v>196</v>
      </c>
      <c r="K152" s="26" t="s">
        <v>104</v>
      </c>
      <c r="L152" s="26" t="s">
        <v>72</v>
      </c>
      <c r="M152" s="9">
        <v>12</v>
      </c>
      <c r="N152" s="11">
        <v>145</v>
      </c>
      <c r="O152" s="10">
        <f t="shared" si="10"/>
        <v>1740</v>
      </c>
      <c r="P152" s="26" t="s">
        <v>98</v>
      </c>
      <c r="Q152" s="26" t="s">
        <v>1</v>
      </c>
      <c r="R152" s="9">
        <f>M152</f>
        <v>12</v>
      </c>
    </row>
    <row r="153" spans="1:18" s="29" customFormat="1" ht="34.5" customHeight="1" x14ac:dyDescent="0.25">
      <c r="B153" s="13">
        <f t="shared" si="9"/>
        <v>146</v>
      </c>
      <c r="C153" s="12">
        <v>45827</v>
      </c>
      <c r="D153" s="25">
        <v>2025</v>
      </c>
      <c r="E153" s="26" t="s">
        <v>35</v>
      </c>
      <c r="F153" s="26" t="s">
        <v>189</v>
      </c>
      <c r="G153" s="26" t="s">
        <v>195</v>
      </c>
      <c r="H153" s="26" t="s">
        <v>194</v>
      </c>
      <c r="I153" s="26" t="s">
        <v>21</v>
      </c>
      <c r="J153" s="26" t="s">
        <v>193</v>
      </c>
      <c r="K153" s="26" t="s">
        <v>103</v>
      </c>
      <c r="L153" s="26" t="s">
        <v>72</v>
      </c>
      <c r="M153" s="9">
        <v>10</v>
      </c>
      <c r="N153" s="11">
        <v>145</v>
      </c>
      <c r="O153" s="10">
        <f t="shared" si="10"/>
        <v>1450</v>
      </c>
      <c r="P153" s="26" t="s">
        <v>98</v>
      </c>
      <c r="Q153" s="26" t="s">
        <v>1</v>
      </c>
      <c r="R153" s="9">
        <f>M153</f>
        <v>10</v>
      </c>
    </row>
    <row r="154" spans="1:18" s="29" customFormat="1" ht="34.5" customHeight="1" x14ac:dyDescent="0.25">
      <c r="B154" s="13">
        <f t="shared" si="9"/>
        <v>147</v>
      </c>
      <c r="C154" s="12">
        <v>45827</v>
      </c>
      <c r="D154" s="25">
        <v>2025</v>
      </c>
      <c r="E154" s="26" t="s">
        <v>35</v>
      </c>
      <c r="F154" s="26" t="s">
        <v>189</v>
      </c>
      <c r="G154" s="26" t="s">
        <v>192</v>
      </c>
      <c r="H154" s="26" t="s">
        <v>191</v>
      </c>
      <c r="I154" s="26" t="s">
        <v>21</v>
      </c>
      <c r="J154" s="26" t="s">
        <v>190</v>
      </c>
      <c r="K154" s="26" t="s">
        <v>102</v>
      </c>
      <c r="L154" s="26" t="s">
        <v>72</v>
      </c>
      <c r="M154" s="9">
        <v>15</v>
      </c>
      <c r="N154" s="11">
        <v>145</v>
      </c>
      <c r="O154" s="10">
        <f t="shared" si="10"/>
        <v>2175</v>
      </c>
      <c r="P154" s="26" t="s">
        <v>98</v>
      </c>
      <c r="Q154" s="26" t="s">
        <v>1</v>
      </c>
      <c r="R154" s="9">
        <f>M154</f>
        <v>15</v>
      </c>
    </row>
    <row r="155" spans="1:18" s="29" customFormat="1" ht="34.5" customHeight="1" x14ac:dyDescent="0.25">
      <c r="B155" s="13">
        <f t="shared" si="9"/>
        <v>148</v>
      </c>
      <c r="C155" s="12">
        <v>45827</v>
      </c>
      <c r="D155" s="25">
        <v>2025</v>
      </c>
      <c r="E155" s="26" t="s">
        <v>35</v>
      </c>
      <c r="F155" s="26" t="s">
        <v>189</v>
      </c>
      <c r="G155" s="26" t="s">
        <v>188</v>
      </c>
      <c r="H155" s="26" t="s">
        <v>187</v>
      </c>
      <c r="I155" s="26" t="s">
        <v>21</v>
      </c>
      <c r="J155" s="26" t="s">
        <v>186</v>
      </c>
      <c r="K155" s="26" t="s">
        <v>101</v>
      </c>
      <c r="L155" s="26" t="s">
        <v>72</v>
      </c>
      <c r="M155" s="9">
        <v>13</v>
      </c>
      <c r="N155" s="11">
        <v>145</v>
      </c>
      <c r="O155" s="10">
        <f t="shared" si="10"/>
        <v>1885</v>
      </c>
      <c r="P155" s="26" t="s">
        <v>98</v>
      </c>
      <c r="Q155" s="26" t="s">
        <v>1</v>
      </c>
      <c r="R155" s="9">
        <f>M155</f>
        <v>13</v>
      </c>
    </row>
    <row r="156" spans="1:18" ht="34.5" customHeight="1" x14ac:dyDescent="0.25">
      <c r="B156" s="13">
        <f t="shared" si="9"/>
        <v>149</v>
      </c>
      <c r="C156" s="12">
        <v>45828</v>
      </c>
      <c r="D156" s="25">
        <v>2025</v>
      </c>
      <c r="E156" s="26" t="s">
        <v>20</v>
      </c>
      <c r="F156" s="26" t="s">
        <v>85</v>
      </c>
      <c r="G156" s="26" t="s">
        <v>85</v>
      </c>
      <c r="H156" s="26" t="s">
        <v>184</v>
      </c>
      <c r="I156" s="26" t="s">
        <v>183</v>
      </c>
      <c r="J156" s="26" t="s">
        <v>182</v>
      </c>
      <c r="K156" s="26" t="s">
        <v>185</v>
      </c>
      <c r="L156" s="26" t="s">
        <v>172</v>
      </c>
      <c r="M156" s="9">
        <v>4</v>
      </c>
      <c r="N156" s="11">
        <v>16250</v>
      </c>
      <c r="O156" s="10">
        <f t="shared" si="10"/>
        <v>65000</v>
      </c>
      <c r="P156" s="26" t="s">
        <v>171</v>
      </c>
      <c r="Q156" s="26" t="s">
        <v>0</v>
      </c>
      <c r="R156" s="9">
        <v>4</v>
      </c>
    </row>
    <row r="157" spans="1:18" ht="34.5" customHeight="1" x14ac:dyDescent="0.25">
      <c r="B157" s="13">
        <f t="shared" si="9"/>
        <v>150</v>
      </c>
      <c r="C157" s="12">
        <v>45828</v>
      </c>
      <c r="D157" s="25">
        <v>2025</v>
      </c>
      <c r="E157" s="26" t="s">
        <v>20</v>
      </c>
      <c r="F157" s="26" t="s">
        <v>85</v>
      </c>
      <c r="G157" s="26" t="s">
        <v>85</v>
      </c>
      <c r="H157" s="26" t="s">
        <v>184</v>
      </c>
      <c r="I157" s="26" t="s">
        <v>183</v>
      </c>
      <c r="J157" s="26" t="s">
        <v>182</v>
      </c>
      <c r="K157" s="26" t="s">
        <v>178</v>
      </c>
      <c r="L157" s="26" t="s">
        <v>166</v>
      </c>
      <c r="M157" s="9">
        <v>1</v>
      </c>
      <c r="N157" s="11">
        <v>11999</v>
      </c>
      <c r="O157" s="10">
        <f t="shared" si="10"/>
        <v>11999</v>
      </c>
      <c r="P157" s="26" t="s">
        <v>165</v>
      </c>
      <c r="Q157" s="26" t="s">
        <v>0</v>
      </c>
      <c r="R157" s="9">
        <v>1</v>
      </c>
    </row>
    <row r="158" spans="1:18" ht="34.5" x14ac:dyDescent="0.25">
      <c r="B158" s="13">
        <f t="shared" si="9"/>
        <v>151</v>
      </c>
      <c r="C158" s="35">
        <v>45831</v>
      </c>
      <c r="D158" s="25">
        <v>2025</v>
      </c>
      <c r="E158" s="26" t="s">
        <v>4</v>
      </c>
      <c r="F158" s="26" t="s">
        <v>39</v>
      </c>
      <c r="G158" s="26" t="s">
        <v>181</v>
      </c>
      <c r="H158" s="26" t="s">
        <v>180</v>
      </c>
      <c r="I158" s="26" t="s">
        <v>21</v>
      </c>
      <c r="J158" s="26" t="s">
        <v>179</v>
      </c>
      <c r="K158" s="26" t="s">
        <v>178</v>
      </c>
      <c r="L158" s="26" t="s">
        <v>45</v>
      </c>
      <c r="M158" s="32">
        <v>600</v>
      </c>
      <c r="N158" s="34">
        <v>0</v>
      </c>
      <c r="O158" s="33">
        <f t="shared" si="10"/>
        <v>0</v>
      </c>
      <c r="P158" s="26" t="s">
        <v>56</v>
      </c>
      <c r="Q158" s="26" t="s">
        <v>5</v>
      </c>
      <c r="R158" s="32">
        <f>M158/2</f>
        <v>300</v>
      </c>
    </row>
    <row r="159" spans="1:18" ht="34.5" x14ac:dyDescent="0.25">
      <c r="B159" s="13">
        <f t="shared" si="9"/>
        <v>152</v>
      </c>
      <c r="C159" s="35">
        <v>45831</v>
      </c>
      <c r="D159" s="25">
        <v>2025</v>
      </c>
      <c r="E159" s="26" t="s">
        <v>4</v>
      </c>
      <c r="F159" s="26" t="s">
        <v>177</v>
      </c>
      <c r="G159" s="26" t="s">
        <v>176</v>
      </c>
      <c r="H159" s="26" t="s">
        <v>175</v>
      </c>
      <c r="I159" s="26" t="s">
        <v>21</v>
      </c>
      <c r="J159" s="26" t="s">
        <v>174</v>
      </c>
      <c r="K159" s="26" t="s">
        <v>167</v>
      </c>
      <c r="L159" s="26" t="s">
        <v>45</v>
      </c>
      <c r="M159" s="32">
        <v>400</v>
      </c>
      <c r="N159" s="34">
        <v>0</v>
      </c>
      <c r="O159" s="33">
        <f t="shared" si="10"/>
        <v>0</v>
      </c>
      <c r="P159" s="26" t="s">
        <v>56</v>
      </c>
      <c r="Q159" s="26" t="s">
        <v>5</v>
      </c>
      <c r="R159" s="32">
        <f>M159/2</f>
        <v>200</v>
      </c>
    </row>
    <row r="160" spans="1:18" ht="34.5" customHeight="1" x14ac:dyDescent="0.25">
      <c r="B160" s="13">
        <f t="shared" si="9"/>
        <v>153</v>
      </c>
      <c r="C160" s="35">
        <v>45833</v>
      </c>
      <c r="D160" s="25">
        <v>2025</v>
      </c>
      <c r="E160" s="26" t="s">
        <v>19</v>
      </c>
      <c r="F160" s="26" t="s">
        <v>67</v>
      </c>
      <c r="G160" s="26" t="s">
        <v>67</v>
      </c>
      <c r="H160" s="26" t="s">
        <v>170</v>
      </c>
      <c r="I160" s="26" t="s">
        <v>169</v>
      </c>
      <c r="J160" s="26" t="s">
        <v>168</v>
      </c>
      <c r="K160" s="26" t="s">
        <v>173</v>
      </c>
      <c r="L160" s="26" t="s">
        <v>172</v>
      </c>
      <c r="M160" s="32">
        <v>2</v>
      </c>
      <c r="N160" s="34">
        <v>16250</v>
      </c>
      <c r="O160" s="33">
        <f t="shared" si="10"/>
        <v>32500</v>
      </c>
      <c r="P160" s="26" t="s">
        <v>171</v>
      </c>
      <c r="Q160" s="26" t="s">
        <v>0</v>
      </c>
      <c r="R160" s="32">
        <v>2</v>
      </c>
    </row>
    <row r="161" spans="2:18" ht="34.5" customHeight="1" x14ac:dyDescent="0.25">
      <c r="B161" s="13">
        <f t="shared" si="9"/>
        <v>154</v>
      </c>
      <c r="C161" s="35">
        <v>45833</v>
      </c>
      <c r="D161" s="25">
        <v>2025</v>
      </c>
      <c r="E161" s="26" t="s">
        <v>19</v>
      </c>
      <c r="F161" s="26" t="s">
        <v>67</v>
      </c>
      <c r="G161" s="26" t="s">
        <v>67</v>
      </c>
      <c r="H161" s="26" t="s">
        <v>170</v>
      </c>
      <c r="I161" s="26" t="s">
        <v>169</v>
      </c>
      <c r="J161" s="26" t="s">
        <v>168</v>
      </c>
      <c r="K161" s="26" t="s">
        <v>167</v>
      </c>
      <c r="L161" s="26" t="s">
        <v>166</v>
      </c>
      <c r="M161" s="32">
        <v>1</v>
      </c>
      <c r="N161" s="34">
        <v>11999</v>
      </c>
      <c r="O161" s="33">
        <f t="shared" si="10"/>
        <v>11999</v>
      </c>
      <c r="P161" s="26" t="s">
        <v>165</v>
      </c>
      <c r="Q161" s="26" t="s">
        <v>0</v>
      </c>
      <c r="R161" s="32">
        <v>1</v>
      </c>
    </row>
  </sheetData>
  <sheetProtection selectLockedCells="1" selectUnlockedCells="1"/>
  <autoFilter ref="A7:R161" xr:uid="{C4A97B9C-C42D-4F6E-9273-C72DF2B30CC6}"/>
  <mergeCells count="7">
    <mergeCell ref="B6:C6"/>
    <mergeCell ref="D6:R6"/>
    <mergeCell ref="D1:R1"/>
    <mergeCell ref="D2:R2"/>
    <mergeCell ref="D3:R3"/>
    <mergeCell ref="D4:R4"/>
    <mergeCell ref="D5:R5"/>
  </mergeCells>
  <printOptions horizontalCentered="1"/>
  <pageMargins left="0.25" right="0.25" top="0.75" bottom="0.75" header="0.3" footer="0.3"/>
  <pageSetup paperSize="14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2025-07-02T17:33:12Z</cp:lastPrinted>
  <dcterms:created xsi:type="dcterms:W3CDTF">2024-04-04T21:31:16Z</dcterms:created>
  <dcterms:modified xsi:type="dcterms:W3CDTF">2025-07-29T15:59:30Z</dcterms:modified>
</cp:coreProperties>
</file>